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21600" windowHeight="8880" activeTab="3"/>
  </bookViews>
  <sheets>
    <sheet name="Тутул" sheetId="7" r:id="rId1"/>
    <sheet name="1 Раздел 1.1-1.4" sheetId="1" r:id="rId2"/>
    <sheet name="1 Раздел 1.5" sheetId="2" r:id="rId3"/>
    <sheet name="2 Раздел 2.1" sheetId="3" r:id="rId4"/>
    <sheet name="2 Раздел 2.2-2.3" sheetId="4" r:id="rId5"/>
    <sheet name="2 Раздел 2.4" sheetId="5" r:id="rId6"/>
    <sheet name="3 Раздел " sheetId="6" r:id="rId7"/>
  </sheets>
  <calcPr calcId="124519"/>
</workbook>
</file>

<file path=xl/calcChain.xml><?xml version="1.0" encoding="utf-8"?>
<calcChain xmlns="http://schemas.openxmlformats.org/spreadsheetml/2006/main">
  <c r="K25" i="3"/>
  <c r="G25"/>
  <c r="F25"/>
  <c r="F13"/>
  <c r="D31" i="5"/>
  <c r="D11"/>
  <c r="H31"/>
  <c r="E20" l="1"/>
  <c r="H40"/>
  <c r="D14"/>
  <c r="C8" i="2"/>
  <c r="C9"/>
  <c r="B6"/>
  <c r="E8"/>
  <c r="E6" s="1"/>
  <c r="F20" i="5"/>
  <c r="D20" s="1"/>
  <c r="E22"/>
  <c r="E11"/>
  <c r="C27" i="3"/>
  <c r="C20"/>
  <c r="C6" i="2" l="1"/>
  <c r="N8" i="4"/>
  <c r="N7"/>
  <c r="I8"/>
  <c r="D25" i="5" l="1"/>
  <c r="I8" i="2" l="1"/>
  <c r="I6" s="1"/>
  <c r="D27" i="3" l="1"/>
  <c r="F11" i="5"/>
  <c r="K9" i="2" l="1"/>
  <c r="K7"/>
  <c r="D21" i="5" l="1"/>
  <c r="D22"/>
  <c r="D23"/>
  <c r="D24"/>
  <c r="D26"/>
  <c r="D27"/>
  <c r="D28"/>
  <c r="D29"/>
  <c r="D30"/>
  <c r="D32"/>
  <c r="D33"/>
  <c r="D34"/>
  <c r="D35"/>
  <c r="D36"/>
  <c r="D37"/>
  <c r="D38"/>
  <c r="D39"/>
  <c r="D41"/>
  <c r="D42"/>
  <c r="D17"/>
  <c r="H11"/>
  <c r="K8" i="2" l="1"/>
  <c r="K6"/>
  <c r="G9"/>
  <c r="G8"/>
  <c r="G7"/>
  <c r="G6"/>
  <c r="D7"/>
  <c r="D8"/>
  <c r="D9"/>
  <c r="D6"/>
  <c r="A6" i="6" l="1"/>
  <c r="A7" s="1"/>
  <c r="A8" s="1"/>
  <c r="A9" s="1"/>
  <c r="A10" s="1"/>
  <c r="A11" s="1"/>
  <c r="A12" s="1"/>
  <c r="A13" s="1"/>
  <c r="A14" s="1"/>
  <c r="A15" s="1"/>
  <c r="A16" s="1"/>
  <c r="A17" s="1"/>
  <c r="A18" s="1"/>
  <c r="B4"/>
  <c r="C4" s="1"/>
  <c r="D4" s="1"/>
  <c r="E4" s="1"/>
  <c r="A19" l="1"/>
  <c r="A20" s="1"/>
  <c r="A21" s="1"/>
  <c r="C17" i="4"/>
  <c r="D17" s="1"/>
  <c r="E17" s="1"/>
  <c r="F17" s="1"/>
  <c r="G17" s="1"/>
  <c r="H17" s="1"/>
  <c r="I17" s="1"/>
  <c r="J17" s="1"/>
  <c r="K17" s="1"/>
  <c r="L17" s="1"/>
  <c r="M17" s="1"/>
  <c r="N17" s="1"/>
  <c r="O17" s="1"/>
  <c r="C6"/>
  <c r="D6" s="1"/>
  <c r="E6" s="1"/>
  <c r="F6" s="1"/>
  <c r="G6" s="1"/>
  <c r="H6" s="1"/>
  <c r="I6" s="1"/>
  <c r="J6" s="1"/>
  <c r="K6" s="1"/>
  <c r="L6" s="1"/>
  <c r="M6" s="1"/>
  <c r="N6" s="1"/>
  <c r="O6" s="1"/>
  <c r="P6" s="1"/>
</calcChain>
</file>

<file path=xl/comments1.xml><?xml version="1.0" encoding="utf-8"?>
<comments xmlns="http://schemas.openxmlformats.org/spreadsheetml/2006/main">
  <authors>
    <author>User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Средняя заработная плата должна быть такой как ЗП -обр.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Необходимо добпвить совместителей (данные ЗП обр =61,1+1,1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Необходимо добпвить совместителей (данные ЗП обр =61,1+1,1
</t>
        </r>
      </text>
    </comment>
  </commentList>
</comments>
</file>

<file path=xl/sharedStrings.xml><?xml version="1.0" encoding="utf-8"?>
<sst xmlns="http://schemas.openxmlformats.org/spreadsheetml/2006/main" count="416" uniqueCount="281">
  <si>
    <t>I. ОБЩИЕ СВЕДЕНИЯ ОБ УЧРЕЖДЕНИИ</t>
  </si>
  <si>
    <t xml:space="preserve">1.1. Основные виды деятельности учреждения: </t>
  </si>
  <si>
    <t>№ п/п</t>
  </si>
  <si>
    <t>Вид деятельности</t>
  </si>
  <si>
    <t>1.2. Иные виды деятельности учреждения, которые учреждение вправе осуществлять в соответствии  с учредительными документами:</t>
  </si>
  <si>
    <t>1.3. Перечень услуг (работ), которые оказываются учреждением потребителям за плату в случаях, предусмотренных нормативными правовыми актами, с указанием потребителей указанных услуг (работ):</t>
  </si>
  <si>
    <t>Наименование услуги (работы)</t>
  </si>
  <si>
    <t>Категории потребителей услуги (работы)</t>
  </si>
  <si>
    <t>Единицы измерения показателя объема (содержания) услуги (работы)</t>
  </si>
  <si>
    <t>1.4. Перечень разрешительных документов, на основании которых учреждение осуществляет деятельность (в случаях, если виды деятельности учреждения, предусмотренные его учредительными документами, могут осуществляться только на основании специальных разрешений (лицензии):</t>
  </si>
  <si>
    <t>Наименование документа</t>
  </si>
  <si>
    <t>Номер документа</t>
  </si>
  <si>
    <t>Дата выдачи</t>
  </si>
  <si>
    <t>Срок действия</t>
  </si>
  <si>
    <t>Наименование показателя</t>
  </si>
  <si>
    <t>Количество ставок по штатному расписанию</t>
  </si>
  <si>
    <t xml:space="preserve">Квалификация сотрудников учреждения </t>
  </si>
  <si>
    <t>Пояснения</t>
  </si>
  <si>
    <t>На начало отчетного периода</t>
  </si>
  <si>
    <t>На конец отчетного периода</t>
  </si>
  <si>
    <t>1. Сотрудники, всего (целые единицы),                 из них:</t>
  </si>
  <si>
    <t>Справочно:</t>
  </si>
  <si>
    <t>1.6. Состав наблюдательного совета:</t>
  </si>
  <si>
    <t>Фамилия, имя, отчество</t>
  </si>
  <si>
    <t>Должность</t>
  </si>
  <si>
    <t>Изменение, %</t>
  </si>
  <si>
    <t>II. РЕЗУЛЬТАТ ДЕЯТЕЛЬНОСТИ УЧРЕЖДЕНИЯ</t>
  </si>
  <si>
    <t>2.1. Общие результаты деятельности учреждения:</t>
  </si>
  <si>
    <t>На начало отчетного периода, тыс. руб.</t>
  </si>
  <si>
    <t>На конец отчетного периода, тыс. руб.</t>
  </si>
  <si>
    <t>В % к предыдущему отчетному периоду</t>
  </si>
  <si>
    <t>Нефинансовые активы, всего</t>
  </si>
  <si>
    <t>из них:</t>
  </si>
  <si>
    <t>недвижимое имущество, всего</t>
  </si>
  <si>
    <t>остаточная стоимость</t>
  </si>
  <si>
    <t>Финансовые активы,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</si>
  <si>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</si>
  <si>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</si>
  <si>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дебиторская задолженность по расходам (выплатам)</t>
  </si>
  <si>
    <t>Обязательства, всего:</t>
  </si>
  <si>
    <t>долговые обязательства</t>
  </si>
  <si>
    <t>просроченная кредиторская задолженность</t>
  </si>
  <si>
    <t>1.1.</t>
  </si>
  <si>
    <t>1.2.</t>
  </si>
  <si>
    <t>1.3.</t>
  </si>
  <si>
    <t>2.1.</t>
  </si>
  <si>
    <t>2.2.</t>
  </si>
  <si>
    <t>причины образования дебиторской задолженности, нереальной к взысканию:</t>
  </si>
  <si>
    <t>2.2. Информация о платных услугах (работах), оказываемых потребителям (в динамике в течение отчетного периода)</t>
  </si>
  <si>
    <t>Наименование услуги (работы) &lt;1&gt;</t>
  </si>
  <si>
    <t>Плановый доход, тыс. руб.</t>
  </si>
  <si>
    <t>Цены (тарифы) на платные услуги (работы), оказываемые потребителям</t>
  </si>
  <si>
    <t>Фактический доход</t>
  </si>
  <si>
    <t>1 квартал</t>
  </si>
  <si>
    <t>2 квартал</t>
  </si>
  <si>
    <t>3 квартал</t>
  </si>
  <si>
    <t>4 квартал</t>
  </si>
  <si>
    <t>Итого за год</t>
  </si>
  <si>
    <t>Общее коли чество потреби телей</t>
  </si>
  <si>
    <t>Коли чество жалоб потреби телей (ед.)</t>
  </si>
  <si>
    <t>&lt;1&gt;</t>
  </si>
  <si>
    <t>Услуги (работы), предусмотренные Уставом учреждения, относящиеся к приносящей доход деятельности</t>
  </si>
  <si>
    <t>2.3. Информация об исполнении муниципального задания на оказание муниципальных услуг (выполнение работ)</t>
  </si>
  <si>
    <t>Уникальный номер реестровой записи</t>
  </si>
  <si>
    <t>Показатель, характеризующий содержание услуги (работы)</t>
  </si>
  <si>
    <t>Показатель, характеризующий условия (формы) выполнения услуги (работы)</t>
  </si>
  <si>
    <t>Показатель качества услуги (работы)</t>
  </si>
  <si>
    <t>Единица изменения по ОКЕИ</t>
  </si>
  <si>
    <t>код</t>
  </si>
  <si>
    <t>наиме нование</t>
  </si>
  <si>
    <t>_________ (наимено вание пока зателя)</t>
  </si>
  <si>
    <t>________ (наимено вание пока зателя)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</si>
  <si>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</si>
  <si>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</si>
  <si>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</si>
  <si>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Исполнено на отчет ную дату</t>
  </si>
  <si>
    <t>Утверж дено в муниципальном задании</t>
  </si>
  <si>
    <t>2.4. Данные о кассовых и плановых поступлениях и выплатах (с учетом возвратов и восстановленных кассовых выплат) в разрезе поступлений,  предусмотренных планом финансово-хозяйственной деятельности учреждения</t>
  </si>
  <si>
    <t>в том числе:</t>
  </si>
  <si>
    <t>Х</t>
  </si>
  <si>
    <t>1.1.2.</t>
  </si>
  <si>
    <t>Особо ценное движимое имущество, всего</t>
  </si>
  <si>
    <t>1.2.1.</t>
  </si>
  <si>
    <t>Материальные запасы</t>
  </si>
  <si>
    <t>Денежные средства учреждения, всего</t>
  </si>
  <si>
    <t>2.1.1.</t>
  </si>
  <si>
    <t>2.1.2.</t>
  </si>
  <si>
    <t>Иные финансовые инструменты</t>
  </si>
  <si>
    <t>Дебиторская задолженность по доходам (поступлениям)</t>
  </si>
  <si>
    <t>3.</t>
  </si>
  <si>
    <t>4.</t>
  </si>
  <si>
    <t>5.</t>
  </si>
  <si>
    <t>5.1.</t>
  </si>
  <si>
    <t>6.</t>
  </si>
  <si>
    <t>Кредиторская задолженность всего</t>
  </si>
  <si>
    <t>6.1.</t>
  </si>
  <si>
    <t>Код строки</t>
  </si>
  <si>
    <t>Код по бюджетной классифика-ции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</si>
  <si>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</si>
  <si>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</si>
  <si>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муниципального задания из бюджета города Бердска</t>
  </si>
  <si>
    <t>субсидии, предоставляемые в соответствии с абзацем вторым пункта 1 статьи 78.1 Бюджетного кодекса РФ, гранты в форме субсидий, предоставляемые в соответствии с пунктом 4 статьи 78.1 Бюджетного кодекса РФ</t>
  </si>
  <si>
    <t>субсидии на осуществление капитальных вложений в соответствии со статьей 78.2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</si>
  <si>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</si>
  <si>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</si>
  <si>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</si>
  <si>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</si>
  <si>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</si>
  <si>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</si>
  <si>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</si>
  <si>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</si>
  <si>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бюджета, гранты в форме субсидий</t>
  </si>
  <si>
    <t>прочие доходы</t>
  </si>
  <si>
    <t>доходы от операций с активами</t>
  </si>
  <si>
    <t>Выплаты по расходам,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</si>
  <si>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</si>
  <si>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</si>
  <si>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</si>
  <si>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</si>
  <si>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</si>
  <si>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</si>
  <si>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</si>
  <si>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</si>
  <si>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</si>
  <si>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</si>
  <si>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</si>
  <si>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на выплаты персоналу всего:</t>
  </si>
  <si>
    <t>безвозмездные перечисления организациям</t>
  </si>
  <si>
    <t>увеличение остатков средств</t>
  </si>
  <si>
    <t>Дополнительно казенные учреждения</t>
  </si>
  <si>
    <t>2) Показатели доведенных учреждению лимитов бюджетных обязательств</t>
  </si>
  <si>
    <t>1) Показатели кассового исполнения бюджетной сметы учреждения;</t>
  </si>
  <si>
    <t>Казенные учреждения дополнительно указывают:</t>
  </si>
  <si>
    <t>III. ОБ ИСПОЛЬЗОВАНИИ ИМУЩЕСТВА, ЗАКРЕПЛЕННОГО ЗА УЧРЕЖДЕНИЕМ</t>
  </si>
  <si>
    <t>тыс. руб.</t>
  </si>
  <si>
    <t>Общая балансовая (остаточная) стоимость недвижимого муниципального имущества, находящегося на праве оперативного управления &lt;**&gt;</t>
  </si>
  <si>
    <t xml:space="preserve">Общая балансовая (остаточная) стоимость недвижимого муниципального имущества, находящегося на праве оперативного управления  и переданного в аренду &lt;**&gt; </t>
  </si>
  <si>
    <t xml:space="preserve">Общая балансовая (остаточная) стоимость недвижимого муниципального имущества, находящегося на праве оперативного управления  и переданного в безвозмездное пользование &lt;**&gt; </t>
  </si>
  <si>
    <t xml:space="preserve">Общая балансовая (остаточная) стоимость движимого муниципального имущества, находящегося у учреждения на праве оперативного управления &lt;**&gt; </t>
  </si>
  <si>
    <t xml:space="preserve">Общая балансовая (остаточная) стоимость движимого муниципального имущества, находящегося у учреждения на праве оперативного управления и переданного в аренду &lt;**&gt; </t>
  </si>
  <si>
    <t xml:space="preserve">Общая балансовая (остаточная) стоимость движимого муниципального имущества, находящегося у учреждения на праве оперативного управления и переданного в безвозмездное пользование &lt;**&gt; </t>
  </si>
  <si>
    <t xml:space="preserve">Общая балансовая (остаточная) стоимость особо ценного движимого муниципального имущества, находящегося у учреждения на праве оперативного управления &lt;**&gt; </t>
  </si>
  <si>
    <t xml:space="preserve">Общая балансовая (остаточная) стоимость особо ценного движимого муниципального имущества, находящегося у учреждения на праве оперативного управления  и переданного в аренду &lt;**&gt; </t>
  </si>
  <si>
    <t xml:space="preserve">Общая балансовая (остаточная) стоимость особо ценного движимого муниципального имущества, находящегося у учреждения на праве оперативного управления  и переданного в безвозмездное пользование &lt;**&gt; </t>
  </si>
  <si>
    <t>Общая площадь объектов недвижимого муниципального имущества, находящегося у учреждения на праве оперативного управления</t>
  </si>
  <si>
    <t>кв.м</t>
  </si>
  <si>
    <t>Общая площадь объектов недвижимого муниципального имущества, находящегося у учреждения на праве оперативного управления и переданного в аренду</t>
  </si>
  <si>
    <t>Общая площадь объектов недвижимого муниципального имущества, находящегося у учреждения на праве оперативного управления и переданного в безвозмездное пользование</t>
  </si>
  <si>
    <t>Общая площадь объектов недвижимого имущества, арендуемых учреждением или находящихся в безвозмездном пользовании</t>
  </si>
  <si>
    <t>шт.</t>
  </si>
  <si>
    <t>Количество объектов недвижимого муниципального имущества, находящегося у учреждения на праве оперативного управления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</si>
  <si>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&lt;**&gt;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</si>
  <si>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&lt;**&gt;</t>
  </si>
  <si>
    <t>Объем средств, полученных в отчетном году от распоряжения в установленном порядке муниципальным имуществом, находящимся у учреждения на праве оперативного управления</t>
  </si>
  <si>
    <t>&lt;**&gt;</t>
  </si>
  <si>
    <t>необходимо указывать балансовую и остаточную стоимость в обязательном порядке</t>
  </si>
  <si>
    <t>Руководитель учреждения                                   __________________                ______________________</t>
  </si>
  <si>
    <t xml:space="preserve">                                                                                      (подпись)                              (расшифровка подписи)</t>
  </si>
  <si>
    <t>Главный бухгалтер учреждения                          __________________                ______________________</t>
  </si>
  <si>
    <t>Ед. изме-рения</t>
  </si>
  <si>
    <t>общая сумма выставленных требований к возмещению ущерба по недостачам и хищениям материальных ценностей, денежных средств, а также от порчи материальных ценностей</t>
  </si>
  <si>
    <t>7.</t>
  </si>
  <si>
    <t xml:space="preserve">1) причины образования просроченной кредиторской задолженности: </t>
  </si>
  <si>
    <t>2) просроченная дебиторская задолженность:</t>
  </si>
  <si>
    <t>Всего</t>
  </si>
  <si>
    <t>От 3 лет до 8 лет</t>
  </si>
  <si>
    <t>не указано</t>
  </si>
  <si>
    <t>группа кратковременного пребывания детей</t>
  </si>
  <si>
    <t>Очная</t>
  </si>
  <si>
    <t>01. Фактическая укомплектованность педагогическими кадрами по отношению к штатной численности</t>
  </si>
  <si>
    <t>Процент</t>
  </si>
  <si>
    <t>02. Уровень профессиональной компетенции педагогов                                                                                                                                                                                                           0</t>
  </si>
  <si>
    <t>03. Соответствие образовательной деятельности ФГОС</t>
  </si>
  <si>
    <t>04. Соответствие ифраструктуры и материально-технической базы организации ФГОС</t>
  </si>
  <si>
    <t>05. Отсутствие обоснованных жалоб родителей (законных представителей); актов, представлений, предписаний, протестов контрольных и надзорных органов</t>
  </si>
  <si>
    <t>Не указано</t>
  </si>
  <si>
    <t>группа полного дня</t>
  </si>
  <si>
    <t>02. Уровень профессиональной компетенции педагогов</t>
  </si>
  <si>
    <t>До 3 лет</t>
  </si>
  <si>
    <t>03. Отсутствие обоснованных жалоб родителей (законных представителей); актов, представлений, предписаний, протестов контрольных и надзооных органов</t>
  </si>
  <si>
    <t>нет</t>
  </si>
  <si>
    <t>на начало отчетного периода ____0_______ тыс. руб.</t>
  </si>
  <si>
    <t>на конец отчетного периода __0__________ тыс. руб.</t>
  </si>
  <si>
    <t xml:space="preserve">Тузова Жанна Леонидовна </t>
  </si>
  <si>
    <t>Смирнова Татьяна Григорьевна</t>
  </si>
  <si>
    <t>Начальник отдела по управлению муниципальным имуществом администрации города Бердска</t>
  </si>
  <si>
    <t>Директор МКУ «Управление образования и молодежной политике</t>
  </si>
  <si>
    <t xml:space="preserve">Заведующий хозяйством МАДОУ № 3 «Журавушка». </t>
  </si>
  <si>
    <t>Л.А.Пономарева</t>
  </si>
  <si>
    <t>О.В.Харченко</t>
  </si>
  <si>
    <t>Устав, утвержденный Постановлением администрации г.Бердска</t>
  </si>
  <si>
    <t xml:space="preserve">Лицензия, на осуществление образовательной деятельности </t>
  </si>
  <si>
    <t>Образовательная деятельность по программа дошкольного образования</t>
  </si>
  <si>
    <t xml:space="preserve">85.41 Образование дополнительное детей и взрослых </t>
  </si>
  <si>
    <t>88.91 предоставление услуг по дневному уходу за детьми</t>
  </si>
  <si>
    <t>бессрочная</t>
  </si>
  <si>
    <t>Приложение</t>
  </si>
  <si>
    <t>к Порядку</t>
  </si>
  <si>
    <t>составления и утверждения отчета</t>
  </si>
  <si>
    <t>муниципальными учреждениями города</t>
  </si>
  <si>
    <t>Бердска о результатах деятельности</t>
  </si>
  <si>
    <t>и об использовании закрепленного</t>
  </si>
  <si>
    <t>за ними муниципального имущества</t>
  </si>
  <si>
    <t xml:space="preserve">СОГЛАСОВАНО                              </t>
  </si>
  <si>
    <t>УТВЕРЖДАЮ</t>
  </si>
  <si>
    <t>Директор МКУ "УО и МП"</t>
  </si>
  <si>
    <t>(подпись)</t>
  </si>
  <si>
    <t>(расшифровка подписи)</t>
  </si>
  <si>
    <t>коды</t>
  </si>
  <si>
    <t>Форма по КФД &lt;1&gt;</t>
  </si>
  <si>
    <t>Дата</t>
  </si>
  <si>
    <t>Код по ОКПО &lt;2&gt;</t>
  </si>
  <si>
    <t xml:space="preserve">      </t>
  </si>
  <si>
    <t>(полное наименование муниципального учреждения (далее - учреждение)</t>
  </si>
  <si>
    <t>Идентификационный номер налогоплательщика (ИНН)</t>
  </si>
  <si>
    <t>Код причины постановки на учет учреждения (КПП)</t>
  </si>
  <si>
    <t>Единицы измерения показателей: тысяч рублей (далее - тыс. руб.)</t>
  </si>
  <si>
    <t>по ОКЕИ &lt;3&gt;</t>
  </si>
  <si>
    <t>Наименование органа, осуществляющего функции и полномочия учредителя</t>
  </si>
  <si>
    <t>Администрация города Бердска</t>
  </si>
  <si>
    <t>Адрес фактического местонахождения муниципального учреждения</t>
  </si>
  <si>
    <t>&lt;1&gt; - классификатор форм документов;</t>
  </si>
  <si>
    <t>&lt;2&gt; - общероссийский классификатор предприятий и организаций;</t>
  </si>
  <si>
    <t>&lt;3&gt; - общероссийский классификатор единиц измерения.</t>
  </si>
  <si>
    <t>Муниципальное автономное дошкольное образовательное учреждение «Детский сад комбинированного вида № 3 «Журавушка»</t>
  </si>
  <si>
    <t>Новосибирская обл., г. Бердск, ул. Комсомольская, д. 25</t>
  </si>
  <si>
    <t>Наименование показателя*</t>
  </si>
  <si>
    <t>Количество сотрудников**</t>
  </si>
  <si>
    <t>Средняя заработная плата сотрудников учреждения, тыс. руб.***</t>
  </si>
  <si>
    <t>Факт соответствующего периода предыдущего года</t>
  </si>
  <si>
    <t>На конец отчетного периода (Факт с начала года)</t>
  </si>
  <si>
    <t>Руководители</t>
  </si>
  <si>
    <t>Специалисты (служащие)</t>
  </si>
  <si>
    <t>Обслуживающий персонал (рабочие)</t>
  </si>
  <si>
    <t>* Наименование показателя (согласно разъяснений Отдела трудовых отношений, письмо № 403 от 21.04.2016г. "О категориях персонала"). Наименование раздела «Руководители» включает в себя: директор учреждения, заместителей, руководителей структурных подразделений; главных бухгалтеров, прочих работников по должности руководители.</t>
  </si>
  <si>
    <t>** Численность основных работников и внешних совместителей за отработанное время (Указания N 772 форма П-4)</t>
  </si>
  <si>
    <t xml:space="preserve">*** Средняя заработная плата расчитывается путем деления начисленного ФОТ на общую численность работников/ 12 месяцев) </t>
  </si>
  <si>
    <t>Фонд оплаты труда учреждения</t>
  </si>
  <si>
    <t xml:space="preserve">Янина Маргарита Анатольевна </t>
  </si>
  <si>
    <t>Начальник отдела  трудовых отношений администрации города Бердска</t>
  </si>
  <si>
    <t>Перфилова Евгения Юрьевна</t>
  </si>
  <si>
    <t>Директор МБОУ СОШ № 2</t>
  </si>
  <si>
    <t xml:space="preserve">Кожевникова Евгения Александровна </t>
  </si>
  <si>
    <t>Председатель профсоюзного комитета МАДОУ №3 «Журавушка»</t>
  </si>
  <si>
    <t xml:space="preserve">Васева Ирина Анатольевна </t>
  </si>
  <si>
    <t>Член  Родительского совета</t>
  </si>
  <si>
    <t>10 022,20         6 040,4</t>
  </si>
  <si>
    <t>3 485,3    270,0</t>
  </si>
  <si>
    <t>1 139,3    166,5</t>
  </si>
  <si>
    <t>801011О.99.0.БВ24ДН80000</t>
  </si>
  <si>
    <t>801011О.99.0БВ24ДН82000</t>
  </si>
  <si>
    <t>801011О.99.0.БВ24ДП02000</t>
  </si>
  <si>
    <t>обучающиеся</t>
  </si>
  <si>
    <t>обучающиеся, родители (законные представители)</t>
  </si>
  <si>
    <t xml:space="preserve"> 293 чел.</t>
  </si>
  <si>
    <t>2 чел.</t>
  </si>
  <si>
    <t>80 чел.</t>
  </si>
  <si>
    <t>300                         конс.помощи</t>
  </si>
  <si>
    <t>более 500                         разн.работы</t>
  </si>
  <si>
    <t>10 работ</t>
  </si>
  <si>
    <t xml:space="preserve">реализация основных общеобразовательных программ дошкольного образования присмотр и уход за детьми </t>
  </si>
  <si>
    <t xml:space="preserve">реализация основных общеобразовательных программ дошкольного образования, присмотр и уход за детьми </t>
  </si>
  <si>
    <t>передача  в аренду имущества в порядке, установленном законодательством РФ, муниципальными правовыми актами г.Бердска</t>
  </si>
  <si>
    <t>Каркавин М.В.</t>
  </si>
  <si>
    <t>ОТЧЕТ                                                                                                           о результатах деятельности муниципального учреждения города Бердска и об использовании закрепленного  за ним муниципального имущества за 2020 год</t>
  </si>
  <si>
    <t>Среднегодовая численность работников автономного учреждения  ___62______ чел.</t>
  </si>
  <si>
    <t xml:space="preserve">Дубровская Мария Викторовна </t>
  </si>
  <si>
    <t>Среднегодовая численность работников автономного учреждения  __62______ чел.</t>
  </si>
  <si>
    <t>591,7/487,7*100-100</t>
  </si>
  <si>
    <t>ф 737 по кв</t>
  </si>
  <si>
    <t>10 022,20         5 828,60</t>
  </si>
  <si>
    <t>3 594,8    154,2</t>
  </si>
  <si>
    <t>1 139,3    114,7</t>
  </si>
  <si>
    <t>руков, гл.бух, завхоз</t>
  </si>
  <si>
    <t>15 чел-повышение квал.по теме обр.деят.</t>
  </si>
  <si>
    <t xml:space="preserve">"___" __________ 2020 г.                 </t>
  </si>
  <si>
    <t>Шурова Ж.С.</t>
  </si>
  <si>
    <t xml:space="preserve"> Заместитель главы администрации  по вопросам экономического развития      </t>
  </si>
  <si>
    <t>иное движимое имущество</t>
  </si>
  <si>
    <t>1.4.</t>
  </si>
  <si>
    <t xml:space="preserve">ставим на бас гов 46,52 изменение ДТ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</si>
</sst>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/>
    <xf numFmtId="0" fontId="4" fillId="0" borderId="7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/>
    <xf numFmtId="0" fontId="7" fillId="2" borderId="5" xfId="0" applyFont="1" applyFill="1" applyBorder="1"/>
    <xf numFmtId="49" fontId="7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7" fillId="0" borderId="5" xfId="0" applyFont="1" applyBorder="1" applyAlignment="1"/>
    <xf numFmtId="0" fontId="10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wrapText="1"/>
    </xf>
    <xf numFmtId="1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14" fillId="0" borderId="0" xfId="0" applyFont="1" applyBorder="1" applyAlignment="1">
      <alignment vertical="center" wrapText="1"/>
    </xf>
    <xf numFmtId="0" fontId="6" fillId="0" borderId="0" xfId="0" applyFont="1" applyBorder="1"/>
    <xf numFmtId="0" fontId="15" fillId="0" borderId="0" xfId="0" applyFont="1" applyBorder="1"/>
    <xf numFmtId="4" fontId="0" fillId="0" borderId="0" xfId="0" applyNumberFormat="1"/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/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" fontId="7" fillId="0" borderId="5" xfId="3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9" fillId="0" borderId="5" xfId="0" applyFont="1" applyBorder="1"/>
    <xf numFmtId="0" fontId="20" fillId="0" borderId="5" xfId="0" applyFont="1" applyFill="1" applyBorder="1" applyAlignment="1"/>
    <xf numFmtId="0" fontId="20" fillId="0" borderId="5" xfId="0" applyFont="1" applyFill="1" applyBorder="1" applyAlignment="1">
      <alignment wrapText="1"/>
    </xf>
    <xf numFmtId="0" fontId="1" fillId="0" borderId="5" xfId="0" applyFont="1" applyFill="1" applyBorder="1" applyAlignment="1"/>
    <xf numFmtId="0" fontId="1" fillId="0" borderId="5" xfId="0" applyFont="1" applyBorder="1"/>
    <xf numFmtId="0" fontId="21" fillId="0" borderId="5" xfId="0" applyFont="1" applyFill="1" applyBorder="1" applyAlignment="1"/>
    <xf numFmtId="0" fontId="7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justify" vertical="center" wrapText="1"/>
    </xf>
    <xf numFmtId="0" fontId="6" fillId="0" borderId="0" xfId="0" applyFont="1" applyFill="1"/>
    <xf numFmtId="0" fontId="26" fillId="0" borderId="5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/>
    <xf numFmtId="2" fontId="27" fillId="0" borderId="0" xfId="0" applyNumberFormat="1" applyFont="1"/>
    <xf numFmtId="0" fontId="10" fillId="0" borderId="5" xfId="0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10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1" fillId="0" borderId="17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4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9" xfId="0" applyBorder="1" applyAlignment="1"/>
    <xf numFmtId="0" fontId="7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0" fillId="0" borderId="10" xfId="0" applyBorder="1" applyAlignment="1"/>
    <xf numFmtId="0" fontId="3" fillId="0" borderId="11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horizontal="justify" vertical="center"/>
    </xf>
    <xf numFmtId="0" fontId="9" fillId="0" borderId="0" xfId="0" applyFont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Гиперссылка" xfId="2" builtinId="8"/>
    <cellStyle name="Обычный" xfId="0" builtinId="0"/>
    <cellStyle name="Процентный" xfId="1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8DC8F6EE94DFF2C4921DA693E2D0F923A2336518413AF648DDBA04D99816231DD05D4583B52F3E104D42E2E9BBoAQ3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consultantplus://offline/ref=07E31596CE68CCD0F11CCB1297DDC9C06A1875EDED610C04BF0A31FC08685DCA0BD6D01D2DC3oAFC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zoomScale="65" zoomScaleNormal="65" workbookViewId="0">
      <selection activeCell="I21" sqref="I21:J21"/>
    </sheetView>
  </sheetViews>
  <sheetFormatPr defaultColWidth="8.7109375" defaultRowHeight="18.75"/>
  <cols>
    <col min="1" max="1" width="24" style="22" customWidth="1"/>
    <col min="2" max="2" width="12.140625" style="22" customWidth="1"/>
    <col min="3" max="3" width="12.5703125" style="22" customWidth="1"/>
    <col min="4" max="6" width="8.7109375" style="22"/>
    <col min="7" max="7" width="18.28515625" style="22" customWidth="1"/>
    <col min="8" max="10" width="8.7109375" style="22"/>
    <col min="11" max="11" width="9.85546875" style="22" customWidth="1"/>
    <col min="12" max="16384" width="8.7109375" style="22"/>
  </cols>
  <sheetData>
    <row r="1" spans="1:11">
      <c r="J1" s="70" t="s">
        <v>196</v>
      </c>
    </row>
    <row r="2" spans="1:11">
      <c r="J2" s="70" t="s">
        <v>197</v>
      </c>
    </row>
    <row r="3" spans="1:11">
      <c r="J3" s="70" t="s">
        <v>198</v>
      </c>
    </row>
    <row r="4" spans="1:11">
      <c r="J4" s="70" t="s">
        <v>199</v>
      </c>
    </row>
    <row r="5" spans="1:11">
      <c r="J5" s="70" t="s">
        <v>200</v>
      </c>
    </row>
    <row r="6" spans="1:11">
      <c r="J6" s="70" t="s">
        <v>201</v>
      </c>
    </row>
    <row r="7" spans="1:11">
      <c r="J7" s="70" t="s">
        <v>202</v>
      </c>
    </row>
    <row r="9" spans="1:11">
      <c r="A9" s="71" t="s">
        <v>203</v>
      </c>
      <c r="G9" s="143" t="s">
        <v>204</v>
      </c>
      <c r="H9" s="143"/>
    </row>
    <row r="10" spans="1:11" ht="30.6" customHeight="1">
      <c r="A10" s="152" t="s">
        <v>277</v>
      </c>
      <c r="B10" s="152"/>
      <c r="C10" s="152"/>
      <c r="D10" s="152"/>
      <c r="E10" s="152"/>
      <c r="F10" s="152"/>
      <c r="G10" s="143" t="s">
        <v>205</v>
      </c>
      <c r="H10" s="143"/>
      <c r="I10" s="143"/>
      <c r="J10" s="143"/>
    </row>
    <row r="11" spans="1:11" ht="30.6" customHeight="1">
      <c r="A11" s="152"/>
      <c r="B11" s="152"/>
      <c r="C11" s="152"/>
      <c r="D11" s="152"/>
      <c r="E11" s="152"/>
      <c r="F11" s="152"/>
      <c r="G11" s="143"/>
      <c r="H11" s="143"/>
      <c r="I11" s="143"/>
      <c r="J11" s="143"/>
    </row>
    <row r="12" spans="1:11" ht="21.6" customHeight="1">
      <c r="A12" s="72"/>
      <c r="C12" s="146" t="s">
        <v>276</v>
      </c>
      <c r="D12" s="146"/>
      <c r="E12" s="146"/>
      <c r="G12" s="72"/>
      <c r="I12" s="147" t="s">
        <v>263</v>
      </c>
      <c r="J12" s="147"/>
      <c r="K12" s="147"/>
    </row>
    <row r="13" spans="1:11" ht="21.6" customHeight="1">
      <c r="A13" s="69" t="s">
        <v>206</v>
      </c>
      <c r="C13" s="148" t="s">
        <v>207</v>
      </c>
      <c r="D13" s="148"/>
      <c r="E13" s="148"/>
      <c r="G13" s="69" t="s">
        <v>206</v>
      </c>
      <c r="I13" s="148" t="s">
        <v>207</v>
      </c>
      <c r="J13" s="148"/>
      <c r="K13" s="148"/>
    </row>
    <row r="14" spans="1:11" ht="17.25" customHeight="1">
      <c r="A14" s="71"/>
      <c r="G14" s="71"/>
    </row>
    <row r="15" spans="1:11" s="104" customFormat="1">
      <c r="A15" s="151" t="s">
        <v>275</v>
      </c>
      <c r="B15" s="151"/>
      <c r="C15" s="151"/>
      <c r="G15" s="151" t="s">
        <v>275</v>
      </c>
      <c r="H15" s="151"/>
      <c r="I15" s="151"/>
    </row>
    <row r="16" spans="1:11" s="104" customFormat="1"/>
    <row r="17" spans="1:11" s="104" customFormat="1">
      <c r="B17" s="142" t="s">
        <v>264</v>
      </c>
      <c r="C17" s="142"/>
      <c r="D17" s="142"/>
      <c r="E17" s="142"/>
      <c r="F17" s="142"/>
      <c r="G17" s="142"/>
      <c r="H17" s="142"/>
    </row>
    <row r="18" spans="1:11" s="104" customFormat="1" ht="66" customHeight="1">
      <c r="B18" s="142"/>
      <c r="C18" s="142"/>
      <c r="D18" s="142"/>
      <c r="E18" s="142"/>
      <c r="F18" s="142"/>
      <c r="G18" s="142"/>
      <c r="H18" s="142"/>
    </row>
    <row r="19" spans="1:11">
      <c r="C19" s="71"/>
      <c r="G19" s="144"/>
      <c r="H19" s="144"/>
      <c r="I19" s="137" t="s">
        <v>208</v>
      </c>
      <c r="J19" s="137"/>
      <c r="K19" s="2"/>
    </row>
    <row r="20" spans="1:11">
      <c r="G20" s="138" t="s">
        <v>209</v>
      </c>
      <c r="H20" s="139"/>
      <c r="I20" s="140"/>
      <c r="J20" s="141"/>
      <c r="K20" s="2"/>
    </row>
    <row r="21" spans="1:11">
      <c r="G21" s="138" t="s">
        <v>210</v>
      </c>
      <c r="H21" s="139"/>
      <c r="I21" s="149">
        <v>44197</v>
      </c>
      <c r="J21" s="150"/>
      <c r="K21" s="2"/>
    </row>
    <row r="22" spans="1:11">
      <c r="G22" s="138" t="s">
        <v>211</v>
      </c>
      <c r="H22" s="139"/>
      <c r="I22" s="140" t="s">
        <v>212</v>
      </c>
      <c r="J22" s="141"/>
      <c r="K22" s="2"/>
    </row>
    <row r="24" spans="1:11" ht="43.5" customHeight="1">
      <c r="A24" s="145" t="s">
        <v>224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73"/>
    </row>
    <row r="25" spans="1:11" ht="29.1" customHeight="1">
      <c r="A25" s="136" t="s">
        <v>213</v>
      </c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1" ht="29.1" customHeight="1">
      <c r="A26" s="124"/>
      <c r="B26" s="124"/>
      <c r="C26" s="124"/>
      <c r="D26" s="124"/>
    </row>
    <row r="27" spans="1:11" ht="43.5" customHeight="1">
      <c r="A27" s="125" t="s">
        <v>214</v>
      </c>
      <c r="B27" s="125"/>
      <c r="C27" s="125"/>
      <c r="D27" s="125"/>
      <c r="E27" s="125"/>
      <c r="F27" s="126">
        <v>5445116552</v>
      </c>
      <c r="G27" s="127"/>
      <c r="H27" s="127"/>
      <c r="I27" s="127"/>
      <c r="J27" s="128"/>
    </row>
    <row r="28" spans="1:11" ht="38.1" customHeight="1">
      <c r="A28" s="125" t="s">
        <v>215</v>
      </c>
      <c r="B28" s="125"/>
      <c r="C28" s="125"/>
      <c r="D28" s="125"/>
      <c r="E28" s="125"/>
      <c r="F28" s="126">
        <v>544501001</v>
      </c>
      <c r="G28" s="127"/>
      <c r="H28" s="127"/>
      <c r="I28" s="127"/>
      <c r="J28" s="128"/>
    </row>
    <row r="29" spans="1:11" ht="54.6" customHeight="1">
      <c r="A29" s="125" t="s">
        <v>216</v>
      </c>
      <c r="B29" s="125"/>
      <c r="C29" s="125"/>
      <c r="D29" s="125"/>
      <c r="E29" s="125"/>
      <c r="F29" s="129" t="s">
        <v>217</v>
      </c>
      <c r="G29" s="130"/>
      <c r="H29" s="131"/>
      <c r="I29" s="126">
        <v>384</v>
      </c>
      <c r="J29" s="128"/>
    </row>
    <row r="30" spans="1:11" ht="62.45" customHeight="1">
      <c r="A30" s="125" t="s">
        <v>218</v>
      </c>
      <c r="B30" s="125"/>
      <c r="C30" s="125"/>
      <c r="D30" s="125"/>
      <c r="E30" s="125"/>
      <c r="F30" s="126" t="s">
        <v>219</v>
      </c>
      <c r="G30" s="127"/>
      <c r="H30" s="127"/>
      <c r="I30" s="127"/>
      <c r="J30" s="128"/>
    </row>
    <row r="31" spans="1:11" ht="64.5" customHeight="1">
      <c r="A31" s="125" t="s">
        <v>220</v>
      </c>
      <c r="B31" s="125"/>
      <c r="C31" s="125"/>
      <c r="D31" s="125"/>
      <c r="E31" s="125"/>
      <c r="F31" s="133" t="s">
        <v>225</v>
      </c>
      <c r="G31" s="134"/>
      <c r="H31" s="134"/>
      <c r="I31" s="134"/>
      <c r="J31" s="135"/>
    </row>
    <row r="33" spans="2:6">
      <c r="B33" s="74"/>
      <c r="C33" s="74"/>
      <c r="D33" s="74"/>
      <c r="E33" s="74"/>
      <c r="F33" s="74"/>
    </row>
    <row r="34" spans="2:6">
      <c r="B34" s="132" t="s">
        <v>221</v>
      </c>
      <c r="C34" s="132"/>
      <c r="D34" s="132"/>
      <c r="E34" s="132"/>
      <c r="F34" s="74"/>
    </row>
    <row r="35" spans="2:6">
      <c r="B35" s="75" t="s">
        <v>222</v>
      </c>
      <c r="C35" s="74"/>
      <c r="D35" s="74"/>
      <c r="E35" s="74"/>
      <c r="F35" s="74"/>
    </row>
    <row r="36" spans="2:6">
      <c r="B36" s="123" t="s">
        <v>223</v>
      </c>
      <c r="C36" s="123"/>
      <c r="D36" s="123"/>
      <c r="E36" s="123"/>
      <c r="F36" s="123"/>
    </row>
    <row r="37" spans="2:6">
      <c r="B37" s="74"/>
      <c r="C37" s="74"/>
      <c r="D37" s="74"/>
      <c r="E37" s="74"/>
      <c r="F37" s="74"/>
    </row>
  </sheetData>
  <mergeCells count="34">
    <mergeCell ref="G9:H9"/>
    <mergeCell ref="G19:H19"/>
    <mergeCell ref="A24:J24"/>
    <mergeCell ref="C12:E12"/>
    <mergeCell ref="I12:K12"/>
    <mergeCell ref="C13:E13"/>
    <mergeCell ref="I13:K13"/>
    <mergeCell ref="G20:H20"/>
    <mergeCell ref="I20:J20"/>
    <mergeCell ref="G21:H21"/>
    <mergeCell ref="I21:J21"/>
    <mergeCell ref="A15:C15"/>
    <mergeCell ref="G15:I15"/>
    <mergeCell ref="A10:F11"/>
    <mergeCell ref="G10:J11"/>
    <mergeCell ref="A25:J25"/>
    <mergeCell ref="I19:J19"/>
    <mergeCell ref="G22:H22"/>
    <mergeCell ref="I22:J22"/>
    <mergeCell ref="B17:H18"/>
    <mergeCell ref="B36:F36"/>
    <mergeCell ref="A26:D26"/>
    <mergeCell ref="A27:E27"/>
    <mergeCell ref="F27:J27"/>
    <mergeCell ref="A28:E28"/>
    <mergeCell ref="F28:J28"/>
    <mergeCell ref="A29:E29"/>
    <mergeCell ref="F29:H29"/>
    <mergeCell ref="I29:J29"/>
    <mergeCell ref="A30:E30"/>
    <mergeCell ref="F30:J30"/>
    <mergeCell ref="A31:E31"/>
    <mergeCell ref="B34:E34"/>
    <mergeCell ref="F31:J31"/>
  </mergeCells>
  <hyperlinks>
    <hyperlink ref="B36" r:id="rId1" display="consultantplus://offline/ref=8DC8F6EE94DFF2C4921DA693E2D0F923A2336518413AF648DDBA04D99816231DD05D4583B52F3E104D42E2E9BBoAQ3G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Y60"/>
  <sheetViews>
    <sheetView topLeftCell="A16" workbookViewId="0">
      <selection activeCell="B32" sqref="B32"/>
    </sheetView>
  </sheetViews>
  <sheetFormatPr defaultRowHeight="15"/>
  <cols>
    <col min="2" max="2" width="48.28515625" customWidth="1"/>
    <col min="3" max="3" width="16.28515625" customWidth="1"/>
    <col min="4" max="4" width="18" customWidth="1"/>
    <col min="5" max="5" width="13.28515625" customWidth="1"/>
  </cols>
  <sheetData>
    <row r="2" spans="1:25" ht="18.75">
      <c r="A2" s="11" t="s">
        <v>0</v>
      </c>
    </row>
    <row r="3" spans="1:25" ht="18.75">
      <c r="A3" s="3"/>
    </row>
    <row r="4" spans="1:25" s="13" customFormat="1" ht="14.45" customHeight="1">
      <c r="A4" s="10" t="s">
        <v>1</v>
      </c>
    </row>
    <row r="5" spans="1:25" ht="18.75">
      <c r="A5" s="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5" ht="15.75">
      <c r="A6" s="12" t="s">
        <v>2</v>
      </c>
      <c r="B6" s="157" t="s">
        <v>3</v>
      </c>
      <c r="C6" s="158"/>
      <c r="D6" s="159"/>
      <c r="E6" s="15"/>
      <c r="F6" s="15"/>
      <c r="G6" s="15"/>
      <c r="H6" s="15"/>
      <c r="I6" s="15"/>
      <c r="J6" s="15"/>
      <c r="K6" s="15"/>
      <c r="L6" s="15"/>
      <c r="M6" s="15"/>
    </row>
    <row r="7" spans="1:25" ht="56.25" customHeight="1">
      <c r="A7" s="12">
        <v>1</v>
      </c>
      <c r="B7" s="157" t="s">
        <v>192</v>
      </c>
      <c r="C7" s="163"/>
      <c r="D7" s="164"/>
      <c r="E7" s="15"/>
      <c r="F7" s="15"/>
      <c r="G7" s="15"/>
      <c r="H7" s="15"/>
      <c r="I7" s="15"/>
      <c r="J7" s="15"/>
      <c r="K7" s="15"/>
      <c r="L7" s="15"/>
      <c r="M7" s="15"/>
    </row>
    <row r="8" spans="1:25" ht="15.75" hidden="1">
      <c r="A8" s="12">
        <v>2</v>
      </c>
      <c r="B8" s="157"/>
      <c r="C8" s="158"/>
      <c r="D8" s="159"/>
      <c r="E8" s="15"/>
      <c r="F8" s="15"/>
      <c r="G8" s="15"/>
      <c r="H8" s="15"/>
      <c r="I8" s="15"/>
      <c r="J8" s="15"/>
      <c r="K8" s="15"/>
      <c r="L8" s="15"/>
      <c r="M8" s="15"/>
    </row>
    <row r="9" spans="1:25" s="13" customFormat="1" ht="48" customHeight="1">
      <c r="A9" s="153" t="s">
        <v>4</v>
      </c>
      <c r="B9" s="154"/>
      <c r="C9" s="156"/>
      <c r="D9" s="156"/>
      <c r="E9" s="17"/>
      <c r="F9" s="17"/>
      <c r="G9" s="17"/>
      <c r="H9" s="17"/>
      <c r="I9" s="17"/>
      <c r="J9" s="17"/>
      <c r="K9" s="18"/>
      <c r="L9" s="18"/>
      <c r="M9" s="18"/>
    </row>
    <row r="10" spans="1:25" ht="18.75">
      <c r="A10" s="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25" ht="15.75">
      <c r="A11" s="12" t="s">
        <v>2</v>
      </c>
      <c r="B11" s="165" t="s">
        <v>3</v>
      </c>
      <c r="C11" s="166"/>
      <c r="D11" s="167"/>
      <c r="E11" s="15"/>
      <c r="F11" s="15"/>
      <c r="G11" s="15"/>
      <c r="H11" s="15"/>
      <c r="I11" s="15"/>
      <c r="J11" s="15"/>
      <c r="K11" s="15"/>
      <c r="L11" s="15"/>
      <c r="M11" s="15"/>
    </row>
    <row r="12" spans="1:25" ht="15.75">
      <c r="A12" s="14">
        <v>1</v>
      </c>
      <c r="B12" s="160" t="s">
        <v>193</v>
      </c>
      <c r="C12" s="161"/>
      <c r="D12" s="162"/>
      <c r="E12" s="15"/>
      <c r="F12" s="15"/>
      <c r="G12" s="15"/>
      <c r="H12" s="15"/>
      <c r="I12" s="15"/>
      <c r="J12" s="15"/>
      <c r="K12" s="15"/>
      <c r="L12" s="15"/>
      <c r="M12" s="15"/>
    </row>
    <row r="13" spans="1:25" ht="15.75">
      <c r="A13" s="12">
        <v>2</v>
      </c>
      <c r="B13" s="160" t="s">
        <v>194</v>
      </c>
      <c r="C13" s="161"/>
      <c r="D13" s="162"/>
      <c r="E13" s="15"/>
      <c r="F13" s="15"/>
      <c r="G13" s="15"/>
      <c r="H13" s="15"/>
      <c r="I13" s="15"/>
      <c r="J13" s="15"/>
      <c r="K13" s="15"/>
      <c r="L13" s="15"/>
      <c r="M13" s="15"/>
    </row>
    <row r="14" spans="1:25" ht="18.75">
      <c r="A14" s="3"/>
    </row>
    <row r="15" spans="1:25" ht="57" customHeight="1">
      <c r="A15" s="153" t="s">
        <v>5</v>
      </c>
      <c r="B15" s="154"/>
      <c r="C15" s="155"/>
      <c r="D15" s="155"/>
      <c r="E15" s="17"/>
      <c r="F15" s="17"/>
      <c r="G15" s="17"/>
      <c r="H15" s="17"/>
      <c r="I15" s="17"/>
      <c r="J15" s="17"/>
      <c r="K15" s="18"/>
      <c r="L15" s="18"/>
      <c r="M15" s="1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.75">
      <c r="A16" s="153"/>
      <c r="B16" s="154"/>
      <c r="C16" s="16"/>
      <c r="D16" s="16"/>
      <c r="E16" s="17"/>
      <c r="F16" s="17"/>
      <c r="G16" s="17"/>
      <c r="H16" s="17"/>
      <c r="I16" s="17"/>
      <c r="J16" s="17"/>
      <c r="K16" s="18"/>
      <c r="L16" s="18"/>
      <c r="M16" s="1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5" ht="100.9" customHeight="1">
      <c r="A17" s="12" t="s">
        <v>2</v>
      </c>
      <c r="B17" s="12" t="s">
        <v>6</v>
      </c>
      <c r="C17" s="12" t="s">
        <v>7</v>
      </c>
      <c r="D17" s="12" t="s">
        <v>8</v>
      </c>
    </row>
    <row r="18" spans="1:5" ht="19.5" customHeight="1">
      <c r="A18" s="169">
        <v>1</v>
      </c>
      <c r="B18" s="169" t="s">
        <v>261</v>
      </c>
      <c r="C18" s="168" t="s">
        <v>165</v>
      </c>
      <c r="D18" s="107">
        <v>246</v>
      </c>
    </row>
    <row r="19" spans="1:5" ht="15.75" hidden="1" customHeight="1">
      <c r="A19" s="170"/>
      <c r="B19" s="170"/>
      <c r="C19" s="168"/>
      <c r="D19" s="107" t="s">
        <v>254</v>
      </c>
    </row>
    <row r="20" spans="1:5" ht="94.5" hidden="1" customHeight="1">
      <c r="A20" s="170"/>
      <c r="B20" s="170"/>
      <c r="C20" s="168"/>
      <c r="D20" s="107" t="s">
        <v>255</v>
      </c>
    </row>
    <row r="21" spans="1:5" ht="94.5" hidden="1" customHeight="1">
      <c r="A21" s="170"/>
      <c r="B21" s="170"/>
      <c r="C21" s="107" t="s">
        <v>253</v>
      </c>
      <c r="D21" s="107" t="s">
        <v>257</v>
      </c>
    </row>
    <row r="22" spans="1:5" ht="126" hidden="1" customHeight="1">
      <c r="A22" s="170"/>
      <c r="B22" s="170"/>
      <c r="C22" s="107" t="s">
        <v>253</v>
      </c>
      <c r="D22" s="102" t="s">
        <v>259</v>
      </c>
    </row>
    <row r="23" spans="1:5" ht="63" hidden="1" customHeight="1">
      <c r="A23" s="170"/>
      <c r="B23" s="170"/>
      <c r="C23" s="107" t="s">
        <v>252</v>
      </c>
      <c r="D23" s="102" t="s">
        <v>256</v>
      </c>
    </row>
    <row r="24" spans="1:5" ht="63" hidden="1" customHeight="1">
      <c r="A24" s="170"/>
      <c r="B24" s="170"/>
      <c r="C24" s="107" t="s">
        <v>253</v>
      </c>
      <c r="D24" s="102" t="s">
        <v>258</v>
      </c>
    </row>
    <row r="25" spans="1:5" ht="36" customHeight="1">
      <c r="A25" s="171"/>
      <c r="B25" s="171"/>
      <c r="C25" s="53" t="s">
        <v>178</v>
      </c>
      <c r="D25" s="102">
        <v>47</v>
      </c>
    </row>
    <row r="26" spans="1:5" ht="63" customHeight="1">
      <c r="A26" s="111">
        <v>2</v>
      </c>
      <c r="B26" s="111" t="s">
        <v>262</v>
      </c>
      <c r="C26" s="111" t="s">
        <v>252</v>
      </c>
      <c r="D26" s="111">
        <v>80</v>
      </c>
    </row>
    <row r="27" spans="1:5" ht="63" customHeight="1">
      <c r="A27" s="19"/>
      <c r="B27" s="19"/>
      <c r="C27" s="19"/>
      <c r="D27" s="19"/>
    </row>
    <row r="28" spans="1:5" ht="76.5" customHeight="1">
      <c r="A28" s="153" t="s">
        <v>9</v>
      </c>
      <c r="B28" s="154"/>
      <c r="C28" s="155"/>
      <c r="D28" s="155"/>
    </row>
    <row r="29" spans="1:5" ht="19.5" thickBot="1">
      <c r="A29" s="4"/>
    </row>
    <row r="30" spans="1:5" ht="32.25" thickBot="1">
      <c r="A30" s="5" t="s">
        <v>2</v>
      </c>
      <c r="B30" s="6" t="s">
        <v>10</v>
      </c>
      <c r="C30" s="6" t="s">
        <v>11</v>
      </c>
      <c r="D30" s="6" t="s">
        <v>12</v>
      </c>
      <c r="E30" s="6" t="s">
        <v>13</v>
      </c>
    </row>
    <row r="31" spans="1:5" ht="32.25" thickBot="1">
      <c r="A31" s="7">
        <v>1</v>
      </c>
      <c r="B31" s="8" t="s">
        <v>191</v>
      </c>
      <c r="C31" s="8">
        <v>9946</v>
      </c>
      <c r="D31" s="50">
        <v>42620</v>
      </c>
      <c r="E31" s="8" t="s">
        <v>195</v>
      </c>
    </row>
    <row r="32" spans="1:5" ht="32.25" thickBot="1">
      <c r="A32" s="7">
        <v>2</v>
      </c>
      <c r="B32" s="8" t="s">
        <v>190</v>
      </c>
      <c r="C32" s="8">
        <v>1145</v>
      </c>
      <c r="D32" s="50">
        <v>41353</v>
      </c>
      <c r="E32" s="8"/>
    </row>
    <row r="33" spans="1:5" ht="15.75">
      <c r="A33" s="19"/>
      <c r="B33" s="19"/>
      <c r="C33" s="19"/>
      <c r="D33" s="67"/>
      <c r="E33" s="19"/>
    </row>
    <row r="34" spans="1:5" ht="18.75" hidden="1">
      <c r="A34" s="4"/>
    </row>
    <row r="35" spans="1:5" hidden="1"/>
    <row r="36" spans="1:5" hidden="1"/>
    <row r="37" spans="1:5" ht="65.45" hidden="1" customHeight="1"/>
    <row r="38" spans="1:5" hidden="1"/>
    <row r="39" spans="1:5" ht="18.75">
      <c r="A39" s="9" t="s">
        <v>21</v>
      </c>
    </row>
    <row r="40" spans="1:5" ht="18.75">
      <c r="A40" s="9" t="s">
        <v>265</v>
      </c>
    </row>
    <row r="44" spans="1:5" hidden="1"/>
    <row r="45" spans="1:5" hidden="1"/>
    <row r="46" spans="1:5" hidden="1"/>
    <row r="47" spans="1:5" hidden="1"/>
    <row r="48" spans="1:5" ht="18.75" hidden="1">
      <c r="A48" s="9"/>
    </row>
    <row r="49" spans="1:3" ht="18.75" hidden="1">
      <c r="A49" s="9"/>
    </row>
    <row r="50" spans="1:3" ht="18.75" hidden="1">
      <c r="A50" s="9"/>
    </row>
    <row r="51" spans="1:3" ht="18.75">
      <c r="A51" s="10" t="s">
        <v>22</v>
      </c>
    </row>
    <row r="52" spans="1:3" ht="18.75">
      <c r="A52" s="10"/>
    </row>
    <row r="53" spans="1:3" ht="15.75">
      <c r="A53" s="49" t="s">
        <v>2</v>
      </c>
      <c r="B53" s="49" t="s">
        <v>23</v>
      </c>
      <c r="C53" s="49" t="s">
        <v>24</v>
      </c>
    </row>
    <row r="54" spans="1:3" ht="76.5" customHeight="1">
      <c r="A54" s="62">
        <v>1</v>
      </c>
      <c r="B54" s="62" t="s">
        <v>183</v>
      </c>
      <c r="C54" s="62" t="s">
        <v>186</v>
      </c>
    </row>
    <row r="55" spans="1:3" ht="122.25" customHeight="1">
      <c r="A55" s="62">
        <v>2</v>
      </c>
      <c r="B55" s="113" t="s">
        <v>266</v>
      </c>
      <c r="C55" s="62" t="s">
        <v>185</v>
      </c>
    </row>
    <row r="56" spans="1:3" ht="93.75" customHeight="1">
      <c r="A56" s="63">
        <v>3</v>
      </c>
      <c r="B56" s="64" t="s">
        <v>238</v>
      </c>
      <c r="C56" s="66" t="s">
        <v>239</v>
      </c>
    </row>
    <row r="57" spans="1:3" ht="45">
      <c r="A57" s="65">
        <v>4</v>
      </c>
      <c r="B57" s="64" t="s">
        <v>240</v>
      </c>
      <c r="C57" s="66" t="s">
        <v>241</v>
      </c>
    </row>
    <row r="58" spans="1:3" ht="64.5" customHeight="1">
      <c r="A58" s="65">
        <v>5</v>
      </c>
      <c r="B58" s="64" t="s">
        <v>184</v>
      </c>
      <c r="C58" s="66" t="s">
        <v>187</v>
      </c>
    </row>
    <row r="59" spans="1:3" ht="75">
      <c r="A59" s="65">
        <v>6</v>
      </c>
      <c r="B59" s="93" t="s">
        <v>242</v>
      </c>
      <c r="C59" s="94" t="s">
        <v>243</v>
      </c>
    </row>
    <row r="60" spans="1:3" ht="45">
      <c r="A60" s="95"/>
      <c r="B60" s="96" t="s">
        <v>244</v>
      </c>
      <c r="C60" s="97" t="s">
        <v>245</v>
      </c>
    </row>
  </sheetData>
  <mergeCells count="13">
    <mergeCell ref="A28:D28"/>
    <mergeCell ref="A9:D9"/>
    <mergeCell ref="B6:D6"/>
    <mergeCell ref="B12:D12"/>
    <mergeCell ref="B13:D13"/>
    <mergeCell ref="B7:D7"/>
    <mergeCell ref="B8:D8"/>
    <mergeCell ref="A16:B16"/>
    <mergeCell ref="A15:D15"/>
    <mergeCell ref="B11:D11"/>
    <mergeCell ref="C18:C20"/>
    <mergeCell ref="A18:A25"/>
    <mergeCell ref="B18:B25"/>
  </mergeCells>
  <pageMargins left="0.31496062992125984" right="0.31496062992125984" top="0.74803149606299213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8"/>
  <sheetViews>
    <sheetView topLeftCell="A10" workbookViewId="0">
      <selection activeCell="L8" sqref="L8"/>
    </sheetView>
  </sheetViews>
  <sheetFormatPr defaultRowHeight="15"/>
  <cols>
    <col min="1" max="1" width="23.42578125" customWidth="1"/>
    <col min="2" max="2" width="10.28515625" customWidth="1"/>
    <col min="3" max="3" width="10.7109375" customWidth="1"/>
    <col min="4" max="4" width="10.28515625" customWidth="1"/>
    <col min="5" max="6" width="14" customWidth="1"/>
    <col min="7" max="7" width="11.85546875" customWidth="1"/>
    <col min="8" max="8" width="14" customWidth="1"/>
    <col min="9" max="9" width="13.5703125" customWidth="1"/>
    <col min="11" max="11" width="10.28515625" customWidth="1"/>
    <col min="12" max="12" width="18.5703125" customWidth="1"/>
  </cols>
  <sheetData>
    <row r="2" spans="1:12" ht="18.75">
      <c r="A2" s="172"/>
      <c r="B2" s="155"/>
      <c r="C2" s="155"/>
      <c r="D2" s="155"/>
      <c r="E2" s="155"/>
      <c r="F2" s="155"/>
      <c r="G2" s="155"/>
      <c r="H2" s="155"/>
      <c r="I2" s="155"/>
    </row>
    <row r="3" spans="1:12" ht="18.75">
      <c r="A3" s="68"/>
    </row>
    <row r="4" spans="1:12" ht="37.35" customHeight="1">
      <c r="A4" s="177" t="s">
        <v>226</v>
      </c>
      <c r="B4" s="177" t="s">
        <v>15</v>
      </c>
      <c r="C4" s="177"/>
      <c r="D4" s="177"/>
      <c r="E4" s="177" t="s">
        <v>227</v>
      </c>
      <c r="F4" s="177"/>
      <c r="G4" s="177"/>
      <c r="H4" s="177" t="s">
        <v>228</v>
      </c>
      <c r="I4" s="177" t="s">
        <v>16</v>
      </c>
      <c r="J4" s="177"/>
      <c r="K4" s="177"/>
      <c r="L4" s="177" t="s">
        <v>17</v>
      </c>
    </row>
    <row r="5" spans="1:12" ht="63.75">
      <c r="A5" s="177"/>
      <c r="B5" s="112" t="s">
        <v>18</v>
      </c>
      <c r="C5" s="112" t="s">
        <v>19</v>
      </c>
      <c r="D5" s="112" t="s">
        <v>25</v>
      </c>
      <c r="E5" s="112" t="s">
        <v>229</v>
      </c>
      <c r="F5" s="112" t="s">
        <v>230</v>
      </c>
      <c r="G5" s="112" t="s">
        <v>25</v>
      </c>
      <c r="H5" s="177"/>
      <c r="I5" s="112" t="s">
        <v>18</v>
      </c>
      <c r="J5" s="112" t="s">
        <v>19</v>
      </c>
      <c r="K5" s="112" t="s">
        <v>25</v>
      </c>
      <c r="L5" s="177"/>
    </row>
    <row r="6" spans="1:12" ht="38.25">
      <c r="A6" s="77" t="s">
        <v>20</v>
      </c>
      <c r="B6" s="116">
        <f>B7+B8+B9</f>
        <v>72.75</v>
      </c>
      <c r="C6" s="116">
        <f>C7+C8+C9</f>
        <v>72.75</v>
      </c>
      <c r="D6" s="117">
        <f>C6/B6</f>
        <v>1</v>
      </c>
      <c r="E6" s="112">
        <f>E7+E8+E9</f>
        <v>62.2</v>
      </c>
      <c r="F6" s="112">
        <v>62</v>
      </c>
      <c r="G6" s="117">
        <f>F6/E6</f>
        <v>0.99678456591639863</v>
      </c>
      <c r="H6" s="112">
        <v>28</v>
      </c>
      <c r="I6" s="112">
        <f>I7+I8+I9</f>
        <v>60.7</v>
      </c>
      <c r="J6" s="112">
        <v>62</v>
      </c>
      <c r="K6" s="117">
        <f>J6/I6</f>
        <v>1.0214168039538714</v>
      </c>
      <c r="L6" s="77"/>
    </row>
    <row r="7" spans="1:12" ht="20.45" customHeight="1">
      <c r="A7" s="118" t="s">
        <v>231</v>
      </c>
      <c r="B7" s="116">
        <v>3</v>
      </c>
      <c r="C7" s="116">
        <v>3</v>
      </c>
      <c r="D7" s="117">
        <f t="shared" ref="D7:D9" si="0">C7/B7</f>
        <v>1</v>
      </c>
      <c r="E7" s="112">
        <v>3</v>
      </c>
      <c r="F7" s="112">
        <v>3</v>
      </c>
      <c r="G7" s="117">
        <f t="shared" ref="G7:G9" si="1">F7/E7</f>
        <v>1</v>
      </c>
      <c r="H7" s="112">
        <v>50.4</v>
      </c>
      <c r="I7" s="112">
        <v>2.8</v>
      </c>
      <c r="J7" s="112">
        <v>3</v>
      </c>
      <c r="K7" s="117">
        <f t="shared" ref="K7:K9" si="2">J7/I7</f>
        <v>1.0714285714285714</v>
      </c>
      <c r="L7" s="77" t="s">
        <v>273</v>
      </c>
    </row>
    <row r="8" spans="1:12" ht="41.25" customHeight="1">
      <c r="A8" s="118" t="s">
        <v>232</v>
      </c>
      <c r="B8" s="116">
        <v>44.4</v>
      </c>
      <c r="C8" s="116">
        <f>1+2.5+37.25</f>
        <v>40.75</v>
      </c>
      <c r="D8" s="117">
        <f t="shared" si="0"/>
        <v>0.9177927927927928</v>
      </c>
      <c r="E8" s="112">
        <f>44.4+1.1</f>
        <v>45.5</v>
      </c>
      <c r="F8" s="112">
        <v>44</v>
      </c>
      <c r="G8" s="117">
        <f t="shared" si="1"/>
        <v>0.96703296703296704</v>
      </c>
      <c r="H8" s="112">
        <v>29.3</v>
      </c>
      <c r="I8" s="112">
        <f>1.7+42</f>
        <v>43.7</v>
      </c>
      <c r="J8" s="112">
        <v>44</v>
      </c>
      <c r="K8" s="117">
        <f t="shared" si="2"/>
        <v>1.0068649885583523</v>
      </c>
      <c r="L8" s="77" t="s">
        <v>274</v>
      </c>
    </row>
    <row r="9" spans="1:12" ht="41.25" customHeight="1">
      <c r="A9" s="118" t="s">
        <v>233</v>
      </c>
      <c r="B9" s="116">
        <v>25.35</v>
      </c>
      <c r="C9" s="116">
        <f>13+3.5+12.5</f>
        <v>29</v>
      </c>
      <c r="D9" s="117">
        <f t="shared" si="0"/>
        <v>1.1439842209072977</v>
      </c>
      <c r="E9" s="112">
        <v>13.7</v>
      </c>
      <c r="F9" s="112">
        <v>14</v>
      </c>
      <c r="G9" s="117">
        <f t="shared" si="1"/>
        <v>1.0218978102189782</v>
      </c>
      <c r="H9" s="112">
        <v>19.100000000000001</v>
      </c>
      <c r="I9" s="112">
        <v>14.2</v>
      </c>
      <c r="J9" s="112">
        <v>14</v>
      </c>
      <c r="K9" s="117">
        <f t="shared" si="2"/>
        <v>0.9859154929577465</v>
      </c>
      <c r="L9" s="77">
        <v>1</v>
      </c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78"/>
    </row>
    <row r="11" spans="1:12" ht="44.45" customHeight="1">
      <c r="A11" s="180" t="s">
        <v>234</v>
      </c>
      <c r="B11" s="180"/>
      <c r="C11" s="180"/>
      <c r="D11" s="180"/>
      <c r="E11" s="180"/>
      <c r="F11" s="180"/>
      <c r="G11" s="180"/>
      <c r="H11" s="180"/>
      <c r="I11" s="180"/>
      <c r="J11" s="30"/>
      <c r="K11" s="30"/>
      <c r="L11" s="30"/>
    </row>
    <row r="12" spans="1:12" ht="23.45" customHeight="1">
      <c r="A12" s="180" t="s">
        <v>235</v>
      </c>
      <c r="B12" s="180"/>
      <c r="C12" s="180"/>
      <c r="D12" s="180"/>
      <c r="E12" s="180"/>
      <c r="F12" s="180"/>
      <c r="G12" s="180"/>
      <c r="H12" s="180"/>
      <c r="I12" s="180"/>
      <c r="J12" s="30"/>
      <c r="K12" s="30"/>
      <c r="L12" s="30"/>
    </row>
    <row r="13" spans="1:12" ht="23.45" customHeight="1">
      <c r="A13" s="180" t="s">
        <v>236</v>
      </c>
      <c r="B13" s="180"/>
      <c r="C13" s="180"/>
      <c r="D13" s="180"/>
      <c r="E13" s="180"/>
      <c r="F13" s="180"/>
      <c r="G13" s="180"/>
      <c r="H13" s="180"/>
      <c r="I13" s="180"/>
      <c r="J13" s="30"/>
      <c r="K13" s="30"/>
      <c r="L13" s="30"/>
    </row>
    <row r="14" spans="1:1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8.75">
      <c r="A16" s="79" t="s">
        <v>21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9" s="30" customFormat="1" ht="18.75">
      <c r="A17" s="79" t="s">
        <v>267</v>
      </c>
    </row>
    <row r="18" spans="1:9" ht="18.75">
      <c r="A18" s="9"/>
    </row>
    <row r="19" spans="1:9" ht="18.75">
      <c r="A19" s="10" t="s">
        <v>22</v>
      </c>
    </row>
    <row r="20" spans="1:9" ht="12.6" customHeight="1">
      <c r="A20" s="10"/>
      <c r="H20" s="15"/>
      <c r="I20" s="15"/>
    </row>
    <row r="21" spans="1:9" ht="15.6" customHeight="1">
      <c r="A21" s="12" t="s">
        <v>2</v>
      </c>
      <c r="B21" s="173" t="s">
        <v>23</v>
      </c>
      <c r="C21" s="174"/>
      <c r="D21" s="174"/>
      <c r="E21" s="173" t="s">
        <v>24</v>
      </c>
      <c r="F21" s="174"/>
      <c r="G21" s="174"/>
      <c r="H21" s="19"/>
      <c r="I21" s="15"/>
    </row>
    <row r="22" spans="1:9" ht="45.75" customHeight="1">
      <c r="A22" s="12">
        <v>1</v>
      </c>
      <c r="B22" s="173" t="s">
        <v>183</v>
      </c>
      <c r="C22" s="174"/>
      <c r="D22" s="174"/>
      <c r="E22" s="157" t="s">
        <v>186</v>
      </c>
      <c r="F22" s="163"/>
      <c r="G22" s="164"/>
      <c r="H22" s="19"/>
      <c r="I22" s="15"/>
    </row>
    <row r="23" spans="1:9" ht="60" customHeight="1">
      <c r="A23" s="12">
        <v>2</v>
      </c>
      <c r="B23" s="173" t="s">
        <v>266</v>
      </c>
      <c r="C23" s="174"/>
      <c r="D23" s="174"/>
      <c r="E23" s="157" t="s">
        <v>185</v>
      </c>
      <c r="F23" s="163"/>
      <c r="G23" s="164"/>
      <c r="H23" s="19"/>
      <c r="I23" s="15"/>
    </row>
    <row r="24" spans="1:9" ht="47.25" customHeight="1">
      <c r="A24" s="12">
        <v>3</v>
      </c>
      <c r="B24" s="157" t="s">
        <v>238</v>
      </c>
      <c r="C24" s="178"/>
      <c r="D24" s="179"/>
      <c r="E24" s="173" t="s">
        <v>239</v>
      </c>
      <c r="F24" s="174"/>
      <c r="G24" s="174"/>
      <c r="H24" s="19"/>
      <c r="I24" s="15"/>
    </row>
    <row r="25" spans="1:9" ht="31.5" customHeight="1">
      <c r="A25" s="12">
        <v>4</v>
      </c>
      <c r="B25" s="157" t="s">
        <v>240</v>
      </c>
      <c r="C25" s="178"/>
      <c r="D25" s="179"/>
      <c r="E25" s="173" t="s">
        <v>241</v>
      </c>
      <c r="F25" s="174"/>
      <c r="G25" s="174"/>
      <c r="H25" s="19"/>
      <c r="I25" s="15"/>
    </row>
    <row r="26" spans="1:9" ht="39.75" customHeight="1">
      <c r="A26" s="12">
        <v>5</v>
      </c>
      <c r="B26" s="157" t="s">
        <v>184</v>
      </c>
      <c r="C26" s="178"/>
      <c r="D26" s="179"/>
      <c r="E26" s="173" t="s">
        <v>187</v>
      </c>
      <c r="F26" s="174"/>
      <c r="G26" s="174"/>
      <c r="H26" s="19"/>
      <c r="I26" s="15"/>
    </row>
    <row r="27" spans="1:9" ht="42.75" customHeight="1">
      <c r="A27" s="101">
        <v>6</v>
      </c>
      <c r="B27" s="98" t="s">
        <v>242</v>
      </c>
      <c r="C27" s="99"/>
      <c r="D27" s="99"/>
      <c r="E27" s="175" t="s">
        <v>243</v>
      </c>
      <c r="F27" s="175"/>
      <c r="G27" s="175"/>
      <c r="H27" s="15"/>
      <c r="I27" s="15"/>
    </row>
    <row r="28" spans="1:9" ht="21" customHeight="1">
      <c r="A28" s="101">
        <v>7</v>
      </c>
      <c r="B28" s="100" t="s">
        <v>244</v>
      </c>
      <c r="C28" s="99"/>
      <c r="D28" s="99"/>
      <c r="E28" s="176" t="s">
        <v>245</v>
      </c>
      <c r="F28" s="176"/>
      <c r="G28" s="176"/>
    </row>
  </sheetData>
  <mergeCells count="24">
    <mergeCell ref="L4:L5"/>
    <mergeCell ref="B24:D24"/>
    <mergeCell ref="B25:D25"/>
    <mergeCell ref="B26:D26"/>
    <mergeCell ref="E22:G22"/>
    <mergeCell ref="E23:G23"/>
    <mergeCell ref="E24:G24"/>
    <mergeCell ref="E25:G25"/>
    <mergeCell ref="E26:G26"/>
    <mergeCell ref="A11:I11"/>
    <mergeCell ref="A12:I12"/>
    <mergeCell ref="A13:I13"/>
    <mergeCell ref="A4:A5"/>
    <mergeCell ref="B4:D4"/>
    <mergeCell ref="A2:I2"/>
    <mergeCell ref="B21:D21"/>
    <mergeCell ref="B22:D22"/>
    <mergeCell ref="E27:G27"/>
    <mergeCell ref="E28:G28"/>
    <mergeCell ref="B23:D23"/>
    <mergeCell ref="E21:G21"/>
    <mergeCell ref="I4:K4"/>
    <mergeCell ref="E4:G4"/>
    <mergeCell ref="H4:H5"/>
  </mergeCells>
  <pageMargins left="0.31496062992125984" right="0.31496062992125984" top="0" bottom="0" header="0.31496062992125984" footer="0.31496062992125984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10" workbookViewId="0">
      <selection activeCell="L25" sqref="L25"/>
    </sheetView>
  </sheetViews>
  <sheetFormatPr defaultRowHeight="15"/>
  <cols>
    <col min="1" max="1" width="6.85546875" customWidth="1"/>
    <col min="2" max="2" width="30.85546875" customWidth="1"/>
    <col min="3" max="3" width="15.42578125" customWidth="1"/>
    <col min="4" max="4" width="15.28515625" customWidth="1"/>
    <col min="5" max="5" width="15.85546875" customWidth="1"/>
    <col min="8" max="10" width="0" hidden="1" customWidth="1"/>
  </cols>
  <sheetData>
    <row r="1" spans="1:7" ht="18.75">
      <c r="A1" s="11" t="s">
        <v>26</v>
      </c>
    </row>
    <row r="2" spans="1:7" ht="18" customHeight="1">
      <c r="A2" s="183" t="s">
        <v>27</v>
      </c>
      <c r="B2" s="156"/>
      <c r="C2" s="156"/>
      <c r="D2" s="156"/>
      <c r="E2" s="156"/>
    </row>
    <row r="3" spans="1:7" ht="18.75">
      <c r="A3" s="4"/>
    </row>
    <row r="4" spans="1:7" ht="63">
      <c r="A4" s="28" t="s">
        <v>2</v>
      </c>
      <c r="B4" s="28" t="s">
        <v>14</v>
      </c>
      <c r="C4" s="28" t="s">
        <v>28</v>
      </c>
      <c r="D4" s="28" t="s">
        <v>29</v>
      </c>
      <c r="E4" s="28" t="s">
        <v>30</v>
      </c>
    </row>
    <row r="5" spans="1:7" ht="15.75">
      <c r="A5" s="28">
        <v>1</v>
      </c>
      <c r="B5" s="28">
        <v>2</v>
      </c>
      <c r="C5" s="28">
        <v>3</v>
      </c>
      <c r="D5" s="28">
        <v>4</v>
      </c>
      <c r="E5" s="28">
        <v>5</v>
      </c>
    </row>
    <row r="6" spans="1:7" ht="15.75">
      <c r="A6" s="45">
        <v>1</v>
      </c>
      <c r="B6" s="46" t="s">
        <v>31</v>
      </c>
      <c r="C6" s="48">
        <v>14646.8</v>
      </c>
      <c r="D6" s="48">
        <v>14756.3</v>
      </c>
      <c r="E6" s="120">
        <v>1.0075000000000001</v>
      </c>
    </row>
    <row r="7" spans="1:7" ht="15.75">
      <c r="A7" s="45"/>
      <c r="B7" s="46" t="s">
        <v>32</v>
      </c>
      <c r="C7" s="48"/>
      <c r="D7" s="48"/>
      <c r="E7" s="61"/>
    </row>
    <row r="8" spans="1:7" ht="23.25" customHeight="1">
      <c r="A8" s="45" t="s">
        <v>42</v>
      </c>
      <c r="B8" s="46" t="s">
        <v>33</v>
      </c>
      <c r="C8" s="48">
        <v>10022.200000000001</v>
      </c>
      <c r="D8" s="48">
        <v>10022.200000000001</v>
      </c>
      <c r="E8" s="121">
        <v>1</v>
      </c>
    </row>
    <row r="9" spans="1:7" ht="15.75">
      <c r="A9" s="45"/>
      <c r="B9" s="46" t="s">
        <v>78</v>
      </c>
      <c r="C9" s="48"/>
      <c r="D9" s="48"/>
      <c r="E9" s="121"/>
    </row>
    <row r="10" spans="1:7" ht="15.75">
      <c r="A10" s="45" t="s">
        <v>80</v>
      </c>
      <c r="B10" s="46" t="s">
        <v>34</v>
      </c>
      <c r="C10" s="48">
        <v>6040.41</v>
      </c>
      <c r="D10" s="48">
        <v>5828.6</v>
      </c>
      <c r="E10" s="121">
        <v>0.96499999999999997</v>
      </c>
    </row>
    <row r="11" spans="1:7" ht="31.5">
      <c r="A11" s="45" t="s">
        <v>43</v>
      </c>
      <c r="B11" s="46" t="s">
        <v>81</v>
      </c>
      <c r="C11" s="48">
        <v>1139.3</v>
      </c>
      <c r="D11" s="48">
        <v>1139.3</v>
      </c>
      <c r="E11" s="122">
        <v>1</v>
      </c>
    </row>
    <row r="12" spans="1:7" ht="15.75">
      <c r="A12" s="45"/>
      <c r="B12" s="46" t="s">
        <v>78</v>
      </c>
      <c r="C12" s="48"/>
      <c r="D12" s="48"/>
      <c r="E12" s="61"/>
    </row>
    <row r="13" spans="1:7" ht="15.75">
      <c r="A13" s="45" t="s">
        <v>82</v>
      </c>
      <c r="B13" s="47" t="s">
        <v>34</v>
      </c>
      <c r="C13" s="48">
        <v>166.5</v>
      </c>
      <c r="D13" s="48">
        <v>114.7</v>
      </c>
      <c r="E13" s="120">
        <v>0.68899999999999995</v>
      </c>
      <c r="F13" s="181">
        <f>114.7*100/166.5</f>
        <v>68.888888888888886</v>
      </c>
      <c r="G13" s="182"/>
    </row>
    <row r="14" spans="1:7" ht="15.75">
      <c r="A14" s="45" t="s">
        <v>44</v>
      </c>
      <c r="B14" s="46" t="s">
        <v>278</v>
      </c>
      <c r="C14" s="48">
        <v>3485.3</v>
      </c>
      <c r="D14" s="103">
        <v>3594.8</v>
      </c>
      <c r="E14" s="120">
        <v>1.0314000000000001</v>
      </c>
    </row>
    <row r="15" spans="1:7" ht="15.75">
      <c r="A15" s="45"/>
      <c r="B15" s="46" t="s">
        <v>78</v>
      </c>
      <c r="C15" s="48"/>
      <c r="D15" s="103"/>
      <c r="E15" s="120"/>
    </row>
    <row r="16" spans="1:7" ht="15.75">
      <c r="A16" s="45"/>
      <c r="B16" s="47" t="s">
        <v>34</v>
      </c>
      <c r="C16" s="48">
        <v>197.5</v>
      </c>
      <c r="D16" s="103">
        <v>154.19999999999999</v>
      </c>
      <c r="E16" s="120">
        <v>0.78080000000000005</v>
      </c>
      <c r="F16" s="114"/>
    </row>
    <row r="17" spans="1:12" ht="15.75">
      <c r="A17" s="119" t="s">
        <v>279</v>
      </c>
      <c r="B17" s="47" t="s">
        <v>83</v>
      </c>
      <c r="C17" s="48">
        <v>1221.5</v>
      </c>
      <c r="D17" s="48">
        <v>1320.5</v>
      </c>
      <c r="E17" s="102">
        <v>7.5</v>
      </c>
    </row>
    <row r="18" spans="1:12" ht="15.75">
      <c r="A18" s="45">
        <v>2</v>
      </c>
      <c r="B18" s="46" t="s">
        <v>35</v>
      </c>
      <c r="C18" s="48">
        <v>672.3</v>
      </c>
      <c r="D18" s="48">
        <v>525.20000000000005</v>
      </c>
      <c r="E18" s="61">
        <v>28</v>
      </c>
    </row>
    <row r="19" spans="1:12" ht="15.75">
      <c r="A19" s="45"/>
      <c r="B19" s="46" t="s">
        <v>32</v>
      </c>
      <c r="C19" s="48"/>
      <c r="D19" s="48"/>
      <c r="E19" s="61"/>
    </row>
    <row r="20" spans="1:12" ht="31.5">
      <c r="A20" s="45" t="s">
        <v>45</v>
      </c>
      <c r="B20" s="46" t="s">
        <v>84</v>
      </c>
      <c r="C20" s="48">
        <f>C22</f>
        <v>591.70000000000005</v>
      </c>
      <c r="D20" s="48">
        <v>487.7</v>
      </c>
      <c r="E20" s="61">
        <v>21.3</v>
      </c>
      <c r="H20" t="s">
        <v>268</v>
      </c>
    </row>
    <row r="21" spans="1:12" ht="15.75">
      <c r="A21" s="45"/>
      <c r="B21" s="46" t="s">
        <v>78</v>
      </c>
      <c r="C21" s="48"/>
      <c r="D21" s="48"/>
      <c r="E21" s="61"/>
    </row>
    <row r="22" spans="1:12" ht="31.5">
      <c r="A22" s="45" t="s">
        <v>85</v>
      </c>
      <c r="B22" s="46" t="s">
        <v>36</v>
      </c>
      <c r="C22" s="48">
        <v>591.70000000000005</v>
      </c>
      <c r="D22" s="48">
        <v>487.7</v>
      </c>
      <c r="E22" s="61">
        <v>21.3</v>
      </c>
    </row>
    <row r="23" spans="1:12" ht="63">
      <c r="A23" s="45" t="s">
        <v>86</v>
      </c>
      <c r="B23" s="46" t="s">
        <v>37</v>
      </c>
      <c r="C23" s="48">
        <v>0</v>
      </c>
      <c r="D23" s="48">
        <v>0</v>
      </c>
      <c r="E23" s="61">
        <v>0</v>
      </c>
    </row>
    <row r="24" spans="1:12" ht="31.5">
      <c r="A24" s="45" t="s">
        <v>46</v>
      </c>
      <c r="B24" s="46" t="s">
        <v>87</v>
      </c>
      <c r="C24" s="48">
        <v>0</v>
      </c>
      <c r="D24" s="48">
        <v>0</v>
      </c>
      <c r="E24" s="61">
        <v>0</v>
      </c>
    </row>
    <row r="25" spans="1:12" ht="31.5">
      <c r="A25" s="45" t="s">
        <v>89</v>
      </c>
      <c r="B25" s="46" t="s">
        <v>88</v>
      </c>
      <c r="C25" s="48">
        <v>61.6</v>
      </c>
      <c r="D25" s="48">
        <v>24.3</v>
      </c>
      <c r="E25" s="61">
        <v>153.5</v>
      </c>
      <c r="F25">
        <f>61.6+19</f>
        <v>80.599999999999994</v>
      </c>
      <c r="G25">
        <f>24.3+13.2</f>
        <v>37.5</v>
      </c>
      <c r="K25">
        <f>37.5*100/80.6</f>
        <v>46.526054590570723</v>
      </c>
      <c r="L25" t="s">
        <v>280</v>
      </c>
    </row>
    <row r="26" spans="1:12" ht="31.5">
      <c r="A26" s="45" t="s">
        <v>90</v>
      </c>
      <c r="B26" s="46" t="s">
        <v>38</v>
      </c>
      <c r="C26" s="48">
        <v>19</v>
      </c>
      <c r="D26" s="48">
        <v>13.2</v>
      </c>
      <c r="E26" s="61">
        <v>43.9</v>
      </c>
    </row>
    <row r="27" spans="1:12" ht="15.75">
      <c r="A27" s="45" t="s">
        <v>91</v>
      </c>
      <c r="B27" s="46" t="s">
        <v>39</v>
      </c>
      <c r="C27" s="103">
        <f>C30</f>
        <v>497.1</v>
      </c>
      <c r="D27" s="103">
        <f>D30</f>
        <v>505</v>
      </c>
      <c r="E27" s="102">
        <v>1.6</v>
      </c>
    </row>
    <row r="28" spans="1:12" ht="15.75">
      <c r="A28" s="45"/>
      <c r="B28" s="46" t="s">
        <v>32</v>
      </c>
      <c r="C28" s="48"/>
      <c r="D28" s="48"/>
      <c r="E28" s="61"/>
    </row>
    <row r="29" spans="1:12" ht="15.75">
      <c r="A29" s="45" t="s">
        <v>92</v>
      </c>
      <c r="B29" s="46" t="s">
        <v>40</v>
      </c>
      <c r="C29" s="48">
        <v>0</v>
      </c>
      <c r="D29" s="48">
        <v>0</v>
      </c>
      <c r="E29" s="61">
        <v>0</v>
      </c>
    </row>
    <row r="30" spans="1:12" ht="31.5">
      <c r="A30" s="45" t="s">
        <v>93</v>
      </c>
      <c r="B30" s="46" t="s">
        <v>94</v>
      </c>
      <c r="C30" s="48">
        <v>497.1</v>
      </c>
      <c r="D30" s="48">
        <v>505</v>
      </c>
      <c r="E30" s="61">
        <v>1.6</v>
      </c>
    </row>
    <row r="31" spans="1:12" ht="15.75">
      <c r="A31" s="45"/>
      <c r="B31" s="46" t="s">
        <v>78</v>
      </c>
      <c r="C31" s="48"/>
      <c r="D31" s="48"/>
      <c r="E31" s="61"/>
    </row>
    <row r="32" spans="1:12" ht="31.5">
      <c r="A32" s="45" t="s">
        <v>95</v>
      </c>
      <c r="B32" s="46" t="s">
        <v>41</v>
      </c>
      <c r="C32" s="48">
        <v>0</v>
      </c>
      <c r="D32" s="48">
        <v>0</v>
      </c>
      <c r="E32" s="61">
        <v>0</v>
      </c>
    </row>
    <row r="33" spans="1:5" ht="117" customHeight="1">
      <c r="A33" s="45" t="s">
        <v>161</v>
      </c>
      <c r="B33" s="46" t="s">
        <v>160</v>
      </c>
      <c r="C33" s="48">
        <v>0</v>
      </c>
      <c r="D33" s="48">
        <v>0</v>
      </c>
      <c r="E33" s="61">
        <v>0</v>
      </c>
    </row>
    <row r="34" spans="1:5" ht="18.75">
      <c r="A34" s="44"/>
    </row>
    <row r="35" spans="1:5">
      <c r="A35" s="183" t="s">
        <v>21</v>
      </c>
      <c r="B35" s="156"/>
      <c r="C35" s="156"/>
      <c r="D35" s="156"/>
      <c r="E35" s="156"/>
    </row>
    <row r="37" spans="1:5" ht="18.75">
      <c r="A37" s="21" t="s">
        <v>162</v>
      </c>
    </row>
    <row r="38" spans="1:5" ht="16.149999999999999" customHeight="1">
      <c r="A38" s="184" t="s">
        <v>180</v>
      </c>
      <c r="B38" s="185"/>
      <c r="C38" s="185"/>
      <c r="D38" s="185"/>
      <c r="E38" s="185"/>
    </row>
    <row r="39" spans="1:5" ht="18.75">
      <c r="A39" s="186"/>
      <c r="B39" s="158"/>
      <c r="C39" s="158"/>
      <c r="D39" s="158"/>
      <c r="E39" s="158"/>
    </row>
    <row r="41" spans="1:5" ht="21" customHeight="1">
      <c r="A41" s="172" t="s">
        <v>163</v>
      </c>
      <c r="B41" s="155"/>
      <c r="C41" s="155"/>
      <c r="D41" s="155"/>
      <c r="E41" s="155"/>
    </row>
    <row r="42" spans="1:5">
      <c r="A42" s="183" t="s">
        <v>181</v>
      </c>
      <c r="B42" s="156"/>
      <c r="C42" s="156"/>
      <c r="D42" s="156"/>
      <c r="E42" s="156"/>
    </row>
    <row r="43" spans="1:5">
      <c r="A43" s="183" t="s">
        <v>182</v>
      </c>
      <c r="B43" s="156"/>
      <c r="C43" s="156"/>
      <c r="D43" s="156"/>
      <c r="E43" s="156"/>
    </row>
    <row r="44" spans="1:5" ht="7.15" customHeight="1"/>
    <row r="45" spans="1:5" ht="18.75">
      <c r="A45" s="21" t="s">
        <v>47</v>
      </c>
    </row>
    <row r="46" spans="1:5" ht="18.75">
      <c r="A46" s="184"/>
      <c r="B46" s="185"/>
      <c r="C46" s="185"/>
      <c r="D46" s="185"/>
      <c r="E46" s="185"/>
    </row>
    <row r="47" spans="1:5" ht="18.75">
      <c r="A47" s="186"/>
      <c r="B47" s="158"/>
      <c r="C47" s="158"/>
      <c r="D47" s="158"/>
      <c r="E47" s="158"/>
    </row>
  </sheetData>
  <mergeCells count="10">
    <mergeCell ref="A47:E47"/>
    <mergeCell ref="A38:E38"/>
    <mergeCell ref="A39:E39"/>
    <mergeCell ref="A41:E41"/>
    <mergeCell ref="A42:E42"/>
    <mergeCell ref="F13:G13"/>
    <mergeCell ref="A2:E2"/>
    <mergeCell ref="A35:E35"/>
    <mergeCell ref="A43:E43"/>
    <mergeCell ref="A46:E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S30"/>
  <sheetViews>
    <sheetView topLeftCell="A38" workbookViewId="0">
      <selection activeCell="N30" sqref="N30"/>
    </sheetView>
  </sheetViews>
  <sheetFormatPr defaultRowHeight="15"/>
  <cols>
    <col min="1" max="1" width="1.28515625" customWidth="1"/>
    <col min="2" max="2" width="6.7109375" customWidth="1"/>
    <col min="3" max="3" width="15.42578125" customWidth="1"/>
    <col min="4" max="4" width="9" customWidth="1"/>
    <col min="5" max="5" width="9.28515625" customWidth="1"/>
    <col min="6" max="6" width="7.5703125" customWidth="1"/>
    <col min="7" max="7" width="8.140625" customWidth="1"/>
    <col min="8" max="8" width="9.85546875" customWidth="1"/>
    <col min="9" max="9" width="8.7109375" customWidth="1"/>
    <col min="10" max="10" width="7.85546875" customWidth="1"/>
    <col min="11" max="11" width="8.42578125" customWidth="1"/>
    <col min="12" max="12" width="8.28515625" customWidth="1"/>
    <col min="13" max="13" width="8.42578125" customWidth="1"/>
    <col min="14" max="14" width="8.140625" customWidth="1"/>
    <col min="15" max="15" width="8.42578125" customWidth="1"/>
    <col min="16" max="16" width="8" customWidth="1"/>
  </cols>
  <sheetData>
    <row r="2" spans="2:19" ht="18.75">
      <c r="B2" s="22" t="s">
        <v>48</v>
      </c>
    </row>
    <row r="4" spans="2:19" ht="14.45" customHeight="1">
      <c r="B4" s="188" t="s">
        <v>2</v>
      </c>
      <c r="C4" s="188" t="s">
        <v>49</v>
      </c>
      <c r="D4" s="188" t="s">
        <v>50</v>
      </c>
      <c r="E4" s="168" t="s">
        <v>51</v>
      </c>
      <c r="F4" s="168"/>
      <c r="G4" s="168"/>
      <c r="H4" s="168"/>
      <c r="I4" s="168"/>
      <c r="J4" s="168" t="s">
        <v>52</v>
      </c>
      <c r="K4" s="168"/>
      <c r="L4" s="168"/>
      <c r="M4" s="168"/>
      <c r="N4" s="168"/>
      <c r="O4" s="168" t="s">
        <v>58</v>
      </c>
      <c r="P4" s="187" t="s">
        <v>59</v>
      </c>
    </row>
    <row r="5" spans="2:19" ht="63" customHeight="1">
      <c r="B5" s="188"/>
      <c r="C5" s="188"/>
      <c r="D5" s="188"/>
      <c r="E5" s="24" t="s">
        <v>53</v>
      </c>
      <c r="F5" s="24" t="s">
        <v>54</v>
      </c>
      <c r="G5" s="24" t="s">
        <v>55</v>
      </c>
      <c r="H5" s="24" t="s">
        <v>56</v>
      </c>
      <c r="I5" s="24" t="s">
        <v>57</v>
      </c>
      <c r="J5" s="24" t="s">
        <v>53</v>
      </c>
      <c r="K5" s="24" t="s">
        <v>54</v>
      </c>
      <c r="L5" s="24" t="s">
        <v>55</v>
      </c>
      <c r="M5" s="24" t="s">
        <v>56</v>
      </c>
      <c r="N5" s="24" t="s">
        <v>57</v>
      </c>
      <c r="O5" s="168"/>
      <c r="P5" s="187"/>
    </row>
    <row r="6" spans="2:19" ht="15.75">
      <c r="B6" s="23">
        <v>1</v>
      </c>
      <c r="C6" s="23">
        <f>B6+1</f>
        <v>2</v>
      </c>
      <c r="D6" s="23">
        <f t="shared" ref="D6:P6" si="0">C6+1</f>
        <v>3</v>
      </c>
      <c r="E6" s="23">
        <f t="shared" si="0"/>
        <v>4</v>
      </c>
      <c r="F6" s="23">
        <f t="shared" si="0"/>
        <v>5</v>
      </c>
      <c r="G6" s="23">
        <f t="shared" si="0"/>
        <v>6</v>
      </c>
      <c r="H6" s="23">
        <f t="shared" si="0"/>
        <v>7</v>
      </c>
      <c r="I6" s="23">
        <f t="shared" si="0"/>
        <v>8</v>
      </c>
      <c r="J6" s="23">
        <f t="shared" si="0"/>
        <v>9</v>
      </c>
      <c r="K6" s="23">
        <f t="shared" si="0"/>
        <v>10</v>
      </c>
      <c r="L6" s="23">
        <f t="shared" si="0"/>
        <v>11</v>
      </c>
      <c r="M6" s="23">
        <f t="shared" si="0"/>
        <v>12</v>
      </c>
      <c r="N6" s="23">
        <f t="shared" si="0"/>
        <v>13</v>
      </c>
      <c r="O6" s="23">
        <f t="shared" si="0"/>
        <v>14</v>
      </c>
      <c r="P6" s="26">
        <f t="shared" si="0"/>
        <v>15</v>
      </c>
    </row>
    <row r="7" spans="2:19" ht="90" customHeight="1">
      <c r="B7" s="23">
        <v>1</v>
      </c>
      <c r="C7" s="110" t="s">
        <v>260</v>
      </c>
      <c r="D7" s="108">
        <v>3831.5</v>
      </c>
      <c r="E7" s="108">
        <v>114</v>
      </c>
      <c r="F7" s="108">
        <v>114</v>
      </c>
      <c r="G7" s="108">
        <v>114</v>
      </c>
      <c r="H7" s="108">
        <v>114</v>
      </c>
      <c r="I7" s="108">
        <v>114</v>
      </c>
      <c r="J7" s="108">
        <v>0</v>
      </c>
      <c r="K7" s="108">
        <v>970.5</v>
      </c>
      <c r="L7" s="108">
        <v>503.4</v>
      </c>
      <c r="M7" s="108">
        <v>1486.7</v>
      </c>
      <c r="N7" s="108">
        <f>J7+K7+L7+M7</f>
        <v>2960.6000000000004</v>
      </c>
      <c r="O7" s="108">
        <v>293</v>
      </c>
      <c r="P7" s="109">
        <v>0</v>
      </c>
      <c r="Q7" s="115" t="s">
        <v>269</v>
      </c>
      <c r="S7" s="114"/>
    </row>
    <row r="8" spans="2:19" ht="211.5" customHeight="1">
      <c r="B8" s="23">
        <v>2</v>
      </c>
      <c r="C8" s="111" t="s">
        <v>262</v>
      </c>
      <c r="D8" s="108">
        <v>13.08</v>
      </c>
      <c r="E8" s="108">
        <v>0</v>
      </c>
      <c r="F8" s="108">
        <v>0</v>
      </c>
      <c r="G8" s="108">
        <v>0</v>
      </c>
      <c r="H8" s="108">
        <v>0</v>
      </c>
      <c r="I8" s="108">
        <f>E8+F8+G8+H8</f>
        <v>0</v>
      </c>
      <c r="J8" s="108">
        <v>0</v>
      </c>
      <c r="K8" s="108">
        <v>8.5</v>
      </c>
      <c r="L8" s="108">
        <v>4.4000000000000004</v>
      </c>
      <c r="M8" s="108">
        <v>13.04</v>
      </c>
      <c r="N8" s="108">
        <f>J8+K8+L8+M8</f>
        <v>25.939999999999998</v>
      </c>
      <c r="O8" s="108">
        <v>293</v>
      </c>
      <c r="P8" s="109">
        <v>0</v>
      </c>
    </row>
    <row r="10" spans="2:19" s="2" customFormat="1" ht="15.75">
      <c r="B10" s="2" t="s">
        <v>60</v>
      </c>
      <c r="C10" s="2" t="s">
        <v>61</v>
      </c>
    </row>
    <row r="12" spans="2:19" ht="18.75">
      <c r="B12" s="22" t="s">
        <v>62</v>
      </c>
    </row>
    <row r="14" spans="2:19" ht="78" customHeight="1">
      <c r="B14" s="188" t="s">
        <v>63</v>
      </c>
      <c r="C14" s="188" t="s">
        <v>64</v>
      </c>
      <c r="D14" s="188"/>
      <c r="E14" s="188"/>
      <c r="F14" s="188" t="s">
        <v>65</v>
      </c>
      <c r="G14" s="188"/>
      <c r="H14" s="188" t="s">
        <v>66</v>
      </c>
      <c r="I14" s="188"/>
      <c r="J14" s="188"/>
      <c r="K14" s="188"/>
      <c r="L14" s="188"/>
      <c r="M14" s="188"/>
      <c r="N14" s="188"/>
      <c r="O14" s="188"/>
      <c r="P14" s="13"/>
    </row>
    <row r="15" spans="2:19" ht="42" customHeight="1">
      <c r="B15" s="174"/>
      <c r="C15" s="188" t="s">
        <v>70</v>
      </c>
      <c r="D15" s="188" t="s">
        <v>70</v>
      </c>
      <c r="E15" s="188" t="s">
        <v>71</v>
      </c>
      <c r="F15" s="188" t="s">
        <v>70</v>
      </c>
      <c r="G15" s="188" t="s">
        <v>70</v>
      </c>
      <c r="H15" s="188" t="s">
        <v>70</v>
      </c>
      <c r="I15" s="188" t="s">
        <v>67</v>
      </c>
      <c r="J15" s="188"/>
      <c r="K15" s="188" t="s">
        <v>76</v>
      </c>
      <c r="L15" s="188" t="s">
        <v>75</v>
      </c>
      <c r="M15" s="188" t="s">
        <v>72</v>
      </c>
      <c r="N15" s="188" t="s">
        <v>73</v>
      </c>
      <c r="O15" s="188" t="s">
        <v>74</v>
      </c>
      <c r="P15" s="13"/>
    </row>
    <row r="16" spans="2:19" ht="91.9" customHeight="1">
      <c r="B16" s="174"/>
      <c r="C16" s="174"/>
      <c r="D16" s="174"/>
      <c r="E16" s="174"/>
      <c r="F16" s="174"/>
      <c r="G16" s="174"/>
      <c r="H16" s="174"/>
      <c r="I16" s="24" t="s">
        <v>69</v>
      </c>
      <c r="J16" s="24" t="s">
        <v>68</v>
      </c>
      <c r="K16" s="174"/>
      <c r="L16" s="174"/>
      <c r="M16" s="174"/>
      <c r="N16" s="174"/>
      <c r="O16" s="174"/>
    </row>
    <row r="17" spans="2:15" ht="15.75">
      <c r="B17" s="26">
        <v>1</v>
      </c>
      <c r="C17" s="26">
        <f>B17+1</f>
        <v>2</v>
      </c>
      <c r="D17" s="26">
        <f t="shared" ref="D17:O17" si="1">C17+1</f>
        <v>3</v>
      </c>
      <c r="E17" s="26">
        <f t="shared" si="1"/>
        <v>4</v>
      </c>
      <c r="F17" s="26">
        <f t="shared" si="1"/>
        <v>5</v>
      </c>
      <c r="G17" s="26">
        <f t="shared" si="1"/>
        <v>6</v>
      </c>
      <c r="H17" s="26">
        <f t="shared" si="1"/>
        <v>7</v>
      </c>
      <c r="I17" s="26">
        <f t="shared" si="1"/>
        <v>8</v>
      </c>
      <c r="J17" s="26">
        <f t="shared" si="1"/>
        <v>9</v>
      </c>
      <c r="K17" s="26">
        <f t="shared" si="1"/>
        <v>10</v>
      </c>
      <c r="L17" s="26">
        <f t="shared" si="1"/>
        <v>11</v>
      </c>
      <c r="M17" s="26">
        <f t="shared" si="1"/>
        <v>12</v>
      </c>
      <c r="N17" s="26">
        <f t="shared" si="1"/>
        <v>13</v>
      </c>
      <c r="O17" s="26">
        <f t="shared" si="1"/>
        <v>14</v>
      </c>
    </row>
    <row r="18" spans="2:15" ht="225">
      <c r="B18" s="189" t="s">
        <v>249</v>
      </c>
      <c r="C18" s="189" t="s">
        <v>165</v>
      </c>
      <c r="D18" s="192" t="s">
        <v>166</v>
      </c>
      <c r="E18" s="192" t="s">
        <v>166</v>
      </c>
      <c r="F18" s="195" t="s">
        <v>167</v>
      </c>
      <c r="G18" s="192" t="s">
        <v>168</v>
      </c>
      <c r="H18" s="53" t="s">
        <v>169</v>
      </c>
      <c r="I18" s="53" t="s">
        <v>170</v>
      </c>
      <c r="J18" s="51">
        <v>744</v>
      </c>
      <c r="K18" s="52">
        <v>100</v>
      </c>
      <c r="L18" s="52">
        <v>100</v>
      </c>
      <c r="M18" s="52">
        <v>100</v>
      </c>
      <c r="N18" s="52">
        <v>10</v>
      </c>
      <c r="O18" s="51"/>
    </row>
    <row r="19" spans="2:15" ht="120">
      <c r="B19" s="190"/>
      <c r="C19" s="190"/>
      <c r="D19" s="193"/>
      <c r="E19" s="193"/>
      <c r="F19" s="196"/>
      <c r="G19" s="193"/>
      <c r="H19" s="53" t="s">
        <v>171</v>
      </c>
      <c r="I19" s="53" t="s">
        <v>170</v>
      </c>
      <c r="J19" s="51">
        <v>744</v>
      </c>
      <c r="K19" s="52">
        <v>100</v>
      </c>
      <c r="L19" s="52">
        <v>100</v>
      </c>
      <c r="M19" s="52">
        <v>100</v>
      </c>
      <c r="N19" s="52">
        <v>10</v>
      </c>
      <c r="O19" s="51"/>
    </row>
    <row r="20" spans="2:15" ht="120">
      <c r="B20" s="191"/>
      <c r="C20" s="191"/>
      <c r="D20" s="194"/>
      <c r="E20" s="194"/>
      <c r="F20" s="197"/>
      <c r="G20" s="194"/>
      <c r="H20" s="53" t="s">
        <v>172</v>
      </c>
      <c r="I20" s="53" t="s">
        <v>170</v>
      </c>
      <c r="J20" s="51">
        <v>744</v>
      </c>
      <c r="K20" s="52">
        <v>100</v>
      </c>
      <c r="L20" s="52">
        <v>100</v>
      </c>
      <c r="M20" s="52">
        <v>100</v>
      </c>
      <c r="N20" s="52">
        <v>10</v>
      </c>
      <c r="O20" s="51"/>
    </row>
    <row r="21" spans="2:15" ht="165">
      <c r="B21" s="51"/>
      <c r="C21" s="51"/>
      <c r="D21" s="51"/>
      <c r="E21" s="51"/>
      <c r="F21" s="51"/>
      <c r="G21" s="51"/>
      <c r="H21" s="53" t="s">
        <v>173</v>
      </c>
      <c r="I21" s="53" t="s">
        <v>170</v>
      </c>
      <c r="J21" s="51">
        <v>744</v>
      </c>
      <c r="K21" s="52">
        <v>100</v>
      </c>
      <c r="L21" s="52">
        <v>100</v>
      </c>
      <c r="M21" s="52">
        <v>100</v>
      </c>
      <c r="N21" s="52">
        <v>10</v>
      </c>
      <c r="O21" s="51"/>
    </row>
    <row r="22" spans="2:15" ht="345">
      <c r="B22" s="51"/>
      <c r="C22" s="51"/>
      <c r="D22" s="51"/>
      <c r="E22" s="51"/>
      <c r="F22" s="51"/>
      <c r="G22" s="51"/>
      <c r="H22" s="53" t="s">
        <v>174</v>
      </c>
      <c r="I22" s="53" t="s">
        <v>170</v>
      </c>
      <c r="J22" s="51">
        <v>744</v>
      </c>
      <c r="K22" s="52">
        <v>100</v>
      </c>
      <c r="L22" s="52">
        <v>100</v>
      </c>
      <c r="M22" s="52">
        <v>100</v>
      </c>
      <c r="N22" s="52">
        <v>10</v>
      </c>
      <c r="O22" s="66"/>
    </row>
    <row r="23" spans="2:15" ht="225">
      <c r="B23" s="53" t="s">
        <v>250</v>
      </c>
      <c r="C23" s="53" t="s">
        <v>175</v>
      </c>
      <c r="D23" s="53" t="s">
        <v>165</v>
      </c>
      <c r="E23" s="53" t="s">
        <v>175</v>
      </c>
      <c r="F23" s="53" t="s">
        <v>176</v>
      </c>
      <c r="G23" s="54" t="s">
        <v>168</v>
      </c>
      <c r="H23" s="53" t="s">
        <v>169</v>
      </c>
      <c r="I23" s="53" t="s">
        <v>170</v>
      </c>
      <c r="J23" s="51">
        <v>744</v>
      </c>
      <c r="K23" s="52">
        <v>100</v>
      </c>
      <c r="L23" s="52">
        <v>100</v>
      </c>
      <c r="M23" s="52">
        <v>100</v>
      </c>
      <c r="N23" s="52">
        <v>10</v>
      </c>
      <c r="O23" s="66"/>
    </row>
    <row r="24" spans="2:15" ht="105">
      <c r="B24" s="51"/>
      <c r="C24" s="51"/>
      <c r="D24" s="51"/>
      <c r="E24" s="51"/>
      <c r="F24" s="51"/>
      <c r="G24" s="51"/>
      <c r="H24" s="53" t="s">
        <v>177</v>
      </c>
      <c r="I24" s="53" t="s">
        <v>170</v>
      </c>
      <c r="J24" s="51">
        <v>744</v>
      </c>
      <c r="K24" s="52">
        <v>100</v>
      </c>
      <c r="L24" s="52">
        <v>100</v>
      </c>
      <c r="M24" s="52">
        <v>100</v>
      </c>
      <c r="N24" s="52">
        <v>10</v>
      </c>
      <c r="O24" s="51"/>
    </row>
    <row r="25" spans="2:15" ht="120">
      <c r="B25" s="51"/>
      <c r="C25" s="51"/>
      <c r="D25" s="51"/>
      <c r="E25" s="51"/>
      <c r="F25" s="51"/>
      <c r="G25" s="51"/>
      <c r="H25" s="53" t="s">
        <v>172</v>
      </c>
      <c r="I25" s="53" t="s">
        <v>170</v>
      </c>
      <c r="J25" s="51">
        <v>744</v>
      </c>
      <c r="K25" s="52">
        <v>100</v>
      </c>
      <c r="L25" s="52">
        <v>100</v>
      </c>
      <c r="M25" s="52">
        <v>100</v>
      </c>
      <c r="N25" s="52">
        <v>10</v>
      </c>
      <c r="O25" s="51"/>
    </row>
    <row r="26" spans="2:15" ht="165">
      <c r="B26" s="51"/>
      <c r="C26" s="51"/>
      <c r="D26" s="51"/>
      <c r="E26" s="51"/>
      <c r="F26" s="51"/>
      <c r="G26" s="51"/>
      <c r="H26" s="53" t="s">
        <v>173</v>
      </c>
      <c r="I26" s="53" t="s">
        <v>170</v>
      </c>
      <c r="J26" s="51">
        <v>744</v>
      </c>
      <c r="K26" s="52">
        <v>100</v>
      </c>
      <c r="L26" s="52">
        <v>100</v>
      </c>
      <c r="M26" s="52">
        <v>100</v>
      </c>
      <c r="N26" s="52">
        <v>10</v>
      </c>
      <c r="O26" s="51"/>
    </row>
    <row r="27" spans="2:15" ht="345">
      <c r="B27" s="51"/>
      <c r="C27" s="51"/>
      <c r="D27" s="51"/>
      <c r="E27" s="51"/>
      <c r="F27" s="51"/>
      <c r="G27" s="51"/>
      <c r="H27" s="53" t="s">
        <v>174</v>
      </c>
      <c r="I27" s="53" t="s">
        <v>170</v>
      </c>
      <c r="J27" s="51">
        <v>744</v>
      </c>
      <c r="K27" s="52">
        <v>100</v>
      </c>
      <c r="L27" s="52">
        <v>100</v>
      </c>
      <c r="M27" s="52">
        <v>100</v>
      </c>
      <c r="N27" s="52">
        <v>10</v>
      </c>
      <c r="O27" s="66"/>
    </row>
    <row r="28" spans="2:15" ht="225">
      <c r="B28" s="53" t="s">
        <v>251</v>
      </c>
      <c r="C28" s="53" t="s">
        <v>175</v>
      </c>
      <c r="D28" s="53" t="s">
        <v>178</v>
      </c>
      <c r="E28" s="53" t="s">
        <v>175</v>
      </c>
      <c r="F28" s="53" t="s">
        <v>176</v>
      </c>
      <c r="G28" s="51" t="s">
        <v>168</v>
      </c>
      <c r="H28" s="53" t="s">
        <v>169</v>
      </c>
      <c r="I28" s="53" t="s">
        <v>170</v>
      </c>
      <c r="J28" s="51">
        <v>744</v>
      </c>
      <c r="K28" s="52">
        <v>100</v>
      </c>
      <c r="L28" s="52">
        <v>100</v>
      </c>
      <c r="M28" s="52">
        <v>100</v>
      </c>
      <c r="N28" s="52">
        <v>10</v>
      </c>
      <c r="O28" s="66"/>
    </row>
    <row r="29" spans="2:15" ht="105">
      <c r="B29" s="51"/>
      <c r="C29" s="51"/>
      <c r="D29" s="51"/>
      <c r="E29" s="51"/>
      <c r="F29" s="51"/>
      <c r="G29" s="51"/>
      <c r="H29" s="53" t="s">
        <v>177</v>
      </c>
      <c r="I29" s="53" t="s">
        <v>170</v>
      </c>
      <c r="J29" s="51">
        <v>744</v>
      </c>
      <c r="K29" s="52">
        <v>100</v>
      </c>
      <c r="L29" s="52">
        <v>100</v>
      </c>
      <c r="M29" s="52">
        <v>100</v>
      </c>
      <c r="N29" s="52">
        <v>10</v>
      </c>
      <c r="O29" s="51"/>
    </row>
    <row r="30" spans="2:15" ht="345">
      <c r="B30" s="51"/>
      <c r="C30" s="51"/>
      <c r="D30" s="51"/>
      <c r="E30" s="51"/>
      <c r="F30" s="51"/>
      <c r="G30" s="51"/>
      <c r="H30" s="53" t="s">
        <v>179</v>
      </c>
      <c r="I30" s="53" t="s">
        <v>170</v>
      </c>
      <c r="J30" s="51">
        <v>744</v>
      </c>
      <c r="K30" s="52">
        <v>100</v>
      </c>
      <c r="L30" s="52">
        <v>100</v>
      </c>
      <c r="M30" s="52">
        <v>100</v>
      </c>
      <c r="N30" s="52">
        <v>10</v>
      </c>
      <c r="O30" s="66"/>
    </row>
  </sheetData>
  <mergeCells count="29">
    <mergeCell ref="B18:B20"/>
    <mergeCell ref="N15:N16"/>
    <mergeCell ref="O15:O16"/>
    <mergeCell ref="G18:G20"/>
    <mergeCell ref="C18:C20"/>
    <mergeCell ref="D18:D20"/>
    <mergeCell ref="E18:E20"/>
    <mergeCell ref="F18:F20"/>
    <mergeCell ref="D15:D16"/>
    <mergeCell ref="C15:C16"/>
    <mergeCell ref="B14:B16"/>
    <mergeCell ref="K15:K16"/>
    <mergeCell ref="L15:L16"/>
    <mergeCell ref="M15:M16"/>
    <mergeCell ref="C14:E14"/>
    <mergeCell ref="F14:G14"/>
    <mergeCell ref="P4:P5"/>
    <mergeCell ref="E4:I4"/>
    <mergeCell ref="J4:N4"/>
    <mergeCell ref="E15:E16"/>
    <mergeCell ref="B4:B5"/>
    <mergeCell ref="C4:C5"/>
    <mergeCell ref="D4:D5"/>
    <mergeCell ref="O4:O5"/>
    <mergeCell ref="H14:O14"/>
    <mergeCell ref="I15:J15"/>
    <mergeCell ref="H15:H16"/>
    <mergeCell ref="G15:G16"/>
    <mergeCell ref="F15:F16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124"/>
  <sheetViews>
    <sheetView topLeftCell="A7" zoomScale="75" zoomScaleNormal="75" workbookViewId="0">
      <selection activeCell="J19" sqref="J19"/>
    </sheetView>
  </sheetViews>
  <sheetFormatPr defaultRowHeight="15"/>
  <cols>
    <col min="1" max="1" width="28.28515625" customWidth="1"/>
    <col min="2" max="2" width="7.140625" customWidth="1"/>
    <col min="3" max="3" width="11.42578125" customWidth="1"/>
    <col min="4" max="4" width="14.28515625" style="76" customWidth="1"/>
    <col min="5" max="5" width="15.7109375" style="76" customWidth="1"/>
    <col min="6" max="6" width="17.28515625" style="76" customWidth="1"/>
    <col min="7" max="7" width="13.28515625" style="76" customWidth="1"/>
    <col min="8" max="8" width="15.5703125" style="76" customWidth="1"/>
    <col min="9" max="9" width="13.7109375" customWidth="1"/>
    <col min="10" max="10" width="15.5703125" customWidth="1"/>
  </cols>
  <sheetData>
    <row r="2" spans="1:10" ht="69.75" customHeight="1">
      <c r="A2" s="198" t="s">
        <v>77</v>
      </c>
      <c r="B2" s="198"/>
      <c r="C2" s="198"/>
      <c r="D2" s="198"/>
      <c r="E2" s="198"/>
      <c r="F2" s="198"/>
      <c r="G2" s="198"/>
      <c r="H2" s="198"/>
      <c r="I2" s="30"/>
    </row>
    <row r="3" spans="1:10">
      <c r="A3" s="30"/>
      <c r="B3" s="30"/>
      <c r="C3" s="30"/>
      <c r="D3" s="80"/>
      <c r="E3" s="80"/>
      <c r="F3" s="80"/>
      <c r="G3" s="80"/>
      <c r="H3" s="80"/>
      <c r="I3" s="30"/>
    </row>
    <row r="4" spans="1:10" ht="50.45" customHeight="1">
      <c r="A4" s="203" t="s">
        <v>14</v>
      </c>
      <c r="B4" s="203" t="s">
        <v>96</v>
      </c>
      <c r="C4" s="203" t="s">
        <v>97</v>
      </c>
      <c r="D4" s="203" t="s">
        <v>98</v>
      </c>
      <c r="E4" s="203"/>
      <c r="F4" s="203"/>
      <c r="G4" s="203"/>
      <c r="H4" s="203"/>
      <c r="I4" s="203"/>
    </row>
    <row r="5" spans="1:10">
      <c r="A5" s="203"/>
      <c r="B5" s="203"/>
      <c r="C5" s="203"/>
      <c r="D5" s="204" t="s">
        <v>164</v>
      </c>
      <c r="E5" s="203" t="s">
        <v>78</v>
      </c>
      <c r="F5" s="203"/>
      <c r="G5" s="203"/>
      <c r="H5" s="203"/>
      <c r="I5" s="203"/>
    </row>
    <row r="6" spans="1:10" ht="59.45" customHeight="1">
      <c r="A6" s="203"/>
      <c r="B6" s="203"/>
      <c r="C6" s="203"/>
      <c r="D6" s="204"/>
      <c r="E6" s="204" t="s">
        <v>100</v>
      </c>
      <c r="F6" s="204" t="s">
        <v>101</v>
      </c>
      <c r="G6" s="204" t="s">
        <v>102</v>
      </c>
      <c r="H6" s="203" t="s">
        <v>103</v>
      </c>
      <c r="I6" s="203"/>
    </row>
    <row r="7" spans="1:10">
      <c r="A7" s="203"/>
      <c r="B7" s="203"/>
      <c r="C7" s="203"/>
      <c r="D7" s="204"/>
      <c r="E7" s="204"/>
      <c r="F7" s="204"/>
      <c r="G7" s="204"/>
      <c r="H7" s="204" t="s">
        <v>99</v>
      </c>
      <c r="I7" s="203" t="s">
        <v>104</v>
      </c>
    </row>
    <row r="8" spans="1:10">
      <c r="A8" s="203"/>
      <c r="B8" s="203"/>
      <c r="C8" s="203"/>
      <c r="D8" s="204"/>
      <c r="E8" s="204"/>
      <c r="F8" s="204"/>
      <c r="G8" s="204"/>
      <c r="H8" s="204"/>
      <c r="I8" s="203"/>
    </row>
    <row r="9" spans="1:10" ht="119.45" customHeight="1">
      <c r="A9" s="203"/>
      <c r="B9" s="203"/>
      <c r="C9" s="203"/>
      <c r="D9" s="204"/>
      <c r="E9" s="204"/>
      <c r="F9" s="204"/>
      <c r="G9" s="204"/>
      <c r="H9" s="204"/>
      <c r="I9" s="203"/>
    </row>
    <row r="10" spans="1:10">
      <c r="A10" s="81">
        <v>1</v>
      </c>
      <c r="B10" s="81">
        <v>2</v>
      </c>
      <c r="C10" s="81">
        <v>3</v>
      </c>
      <c r="D10" s="82">
        <v>4</v>
      </c>
      <c r="E10" s="82">
        <v>5</v>
      </c>
      <c r="F10" s="82">
        <v>6</v>
      </c>
      <c r="G10" s="82">
        <v>7</v>
      </c>
      <c r="H10" s="82">
        <v>8</v>
      </c>
      <c r="I10" s="82">
        <v>9</v>
      </c>
    </row>
    <row r="11" spans="1:10" ht="31.5">
      <c r="A11" s="106" t="s">
        <v>105</v>
      </c>
      <c r="B11" s="83">
        <v>100</v>
      </c>
      <c r="C11" s="81" t="s">
        <v>106</v>
      </c>
      <c r="D11" s="84">
        <f>D13+D14+D17+D18</f>
        <v>33221922.109999999</v>
      </c>
      <c r="E11" s="84">
        <f>E14</f>
        <v>28210814.300000001</v>
      </c>
      <c r="F11" s="84">
        <f>F17</f>
        <v>1179606</v>
      </c>
      <c r="G11" s="84"/>
      <c r="H11" s="84">
        <f>H13+H14</f>
        <v>3831501.81</v>
      </c>
      <c r="I11" s="81"/>
      <c r="J11" s="76"/>
    </row>
    <row r="12" spans="1:10" ht="15.75">
      <c r="A12" s="85" t="s">
        <v>78</v>
      </c>
      <c r="B12" s="86"/>
      <c r="C12" s="81"/>
      <c r="D12" s="84"/>
      <c r="E12" s="84"/>
      <c r="F12" s="84"/>
      <c r="G12" s="84"/>
      <c r="H12" s="84"/>
      <c r="I12" s="81"/>
    </row>
    <row r="13" spans="1:10" ht="15.75">
      <c r="A13" s="87" t="s">
        <v>107</v>
      </c>
      <c r="B13" s="86">
        <v>110</v>
      </c>
      <c r="C13" s="81">
        <v>120</v>
      </c>
      <c r="D13" s="84">
        <v>0</v>
      </c>
      <c r="E13" s="84" t="s">
        <v>79</v>
      </c>
      <c r="F13" s="84" t="s">
        <v>79</v>
      </c>
      <c r="G13" s="84" t="s">
        <v>79</v>
      </c>
      <c r="H13" s="84">
        <v>0</v>
      </c>
      <c r="I13" s="81"/>
    </row>
    <row r="14" spans="1:10" ht="31.5">
      <c r="A14" s="87" t="s">
        <v>108</v>
      </c>
      <c r="B14" s="83">
        <v>120</v>
      </c>
      <c r="C14" s="81">
        <v>130</v>
      </c>
      <c r="D14" s="84">
        <f>E14+H14</f>
        <v>32042316.109999999</v>
      </c>
      <c r="E14" s="84">
        <v>28210814.300000001</v>
      </c>
      <c r="F14" s="84" t="s">
        <v>106</v>
      </c>
      <c r="G14" s="84" t="s">
        <v>106</v>
      </c>
      <c r="H14" s="84">
        <v>3831501.81</v>
      </c>
      <c r="I14" s="81"/>
      <c r="J14" s="76"/>
    </row>
    <row r="15" spans="1:10" ht="47.25">
      <c r="A15" s="85" t="s">
        <v>109</v>
      </c>
      <c r="B15" s="83">
        <v>130</v>
      </c>
      <c r="C15" s="81"/>
      <c r="D15" s="84"/>
      <c r="E15" s="84" t="s">
        <v>106</v>
      </c>
      <c r="F15" s="84" t="s">
        <v>106</v>
      </c>
      <c r="G15" s="84" t="s">
        <v>106</v>
      </c>
      <c r="H15" s="84"/>
      <c r="I15" s="81"/>
    </row>
    <row r="16" spans="1:10" ht="99.6" customHeight="1">
      <c r="A16" s="85" t="s">
        <v>110</v>
      </c>
      <c r="B16" s="83">
        <v>140</v>
      </c>
      <c r="C16" s="81"/>
      <c r="D16" s="84"/>
      <c r="E16" s="84" t="s">
        <v>106</v>
      </c>
      <c r="F16" s="84" t="s">
        <v>106</v>
      </c>
      <c r="G16" s="84" t="s">
        <v>106</v>
      </c>
      <c r="H16" s="84"/>
      <c r="I16" s="81"/>
      <c r="J16" s="76"/>
    </row>
    <row r="17" spans="1:10" ht="63">
      <c r="A17" s="85" t="s">
        <v>111</v>
      </c>
      <c r="B17" s="83">
        <v>150</v>
      </c>
      <c r="C17" s="81">
        <v>180</v>
      </c>
      <c r="D17" s="84">
        <f>F17</f>
        <v>1179606</v>
      </c>
      <c r="E17" s="84" t="s">
        <v>106</v>
      </c>
      <c r="F17" s="84">
        <v>1179606</v>
      </c>
      <c r="G17" s="84"/>
      <c r="H17" s="84" t="s">
        <v>106</v>
      </c>
      <c r="I17" s="81" t="s">
        <v>106</v>
      </c>
      <c r="J17" s="76"/>
    </row>
    <row r="18" spans="1:10" ht="15.75">
      <c r="A18" s="85" t="s">
        <v>112</v>
      </c>
      <c r="B18" s="83">
        <v>160</v>
      </c>
      <c r="C18" s="81">
        <v>180</v>
      </c>
      <c r="D18" s="84">
        <v>0</v>
      </c>
      <c r="E18" s="84" t="s">
        <v>106</v>
      </c>
      <c r="F18" s="84" t="s">
        <v>106</v>
      </c>
      <c r="G18" s="84" t="s">
        <v>106</v>
      </c>
      <c r="H18" s="84">
        <v>0</v>
      </c>
      <c r="I18" s="81"/>
    </row>
    <row r="19" spans="1:10" ht="31.5">
      <c r="A19" s="85" t="s">
        <v>113</v>
      </c>
      <c r="B19" s="83">
        <v>180</v>
      </c>
      <c r="C19" s="81" t="s">
        <v>106</v>
      </c>
      <c r="D19" s="84"/>
      <c r="E19" s="84" t="s">
        <v>106</v>
      </c>
      <c r="F19" s="84" t="s">
        <v>106</v>
      </c>
      <c r="G19" s="84" t="s">
        <v>106</v>
      </c>
      <c r="H19" s="84"/>
      <c r="I19" s="81"/>
    </row>
    <row r="20" spans="1:10" s="30" customFormat="1" ht="31.5">
      <c r="A20" s="105" t="s">
        <v>114</v>
      </c>
      <c r="B20" s="83">
        <v>200</v>
      </c>
      <c r="C20" s="81" t="s">
        <v>106</v>
      </c>
      <c r="D20" s="88">
        <f>E20+F20+G20+H20</f>
        <v>33813577.109999999</v>
      </c>
      <c r="E20" s="89">
        <f>E22+E31+E25+E27</f>
        <v>28210814.300000001</v>
      </c>
      <c r="F20" s="89">
        <f>F31</f>
        <v>1179606</v>
      </c>
      <c r="G20" s="89">
        <v>0</v>
      </c>
      <c r="H20" s="89">
        <v>4423156.8099999996</v>
      </c>
      <c r="I20" s="89"/>
      <c r="J20" s="80"/>
    </row>
    <row r="21" spans="1:10" ht="15.75">
      <c r="A21" s="85" t="s">
        <v>78</v>
      </c>
      <c r="B21" s="83"/>
      <c r="C21" s="81"/>
      <c r="D21" s="88">
        <f t="shared" ref="D21:D42" si="0">E21+F21+G21+H21</f>
        <v>0</v>
      </c>
      <c r="E21" s="89"/>
      <c r="F21" s="89"/>
      <c r="G21" s="89"/>
      <c r="H21" s="89"/>
      <c r="I21" s="89"/>
    </row>
    <row r="22" spans="1:10" ht="31.5">
      <c r="A22" s="85" t="s">
        <v>126</v>
      </c>
      <c r="B22" s="83">
        <v>210</v>
      </c>
      <c r="C22" s="90"/>
      <c r="D22" s="88">
        <f t="shared" si="0"/>
        <v>25759297.920000002</v>
      </c>
      <c r="E22" s="89">
        <f>E24+2812.5+5971888.82</f>
        <v>25759297.920000002</v>
      </c>
      <c r="F22" s="89"/>
      <c r="G22" s="89"/>
      <c r="H22" s="89"/>
      <c r="I22" s="89"/>
      <c r="J22" s="76"/>
    </row>
    <row r="23" spans="1:10" ht="15.75">
      <c r="A23" s="85" t="s">
        <v>32</v>
      </c>
      <c r="B23" s="83"/>
      <c r="C23" s="90"/>
      <c r="D23" s="88">
        <f t="shared" si="0"/>
        <v>0</v>
      </c>
      <c r="E23" s="89"/>
      <c r="F23" s="89"/>
      <c r="G23" s="89"/>
      <c r="H23" s="89"/>
      <c r="I23" s="89"/>
    </row>
    <row r="24" spans="1:10" ht="31.5">
      <c r="A24" s="91" t="s">
        <v>237</v>
      </c>
      <c r="B24" s="83">
        <v>211</v>
      </c>
      <c r="C24" s="90"/>
      <c r="D24" s="88">
        <f t="shared" si="0"/>
        <v>19784596.600000001</v>
      </c>
      <c r="E24" s="89">
        <v>19784596.600000001</v>
      </c>
      <c r="F24" s="89"/>
      <c r="G24" s="89"/>
      <c r="H24" s="89"/>
      <c r="I24" s="89"/>
      <c r="J24" s="76"/>
    </row>
    <row r="25" spans="1:10" s="30" customFormat="1" ht="31.5">
      <c r="A25" s="85" t="s">
        <v>115</v>
      </c>
      <c r="B25" s="83">
        <v>220</v>
      </c>
      <c r="C25" s="90"/>
      <c r="D25" s="88">
        <f>E25+F25+G25+H25</f>
        <v>0</v>
      </c>
      <c r="E25" s="89"/>
      <c r="F25" s="89"/>
      <c r="G25" s="89"/>
      <c r="H25" s="89"/>
      <c r="I25" s="89"/>
      <c r="J25" s="80"/>
    </row>
    <row r="26" spans="1:10" ht="15.75">
      <c r="A26" s="85" t="s">
        <v>32</v>
      </c>
      <c r="B26" s="85"/>
      <c r="C26" s="90"/>
      <c r="D26" s="88">
        <f t="shared" si="0"/>
        <v>0</v>
      </c>
      <c r="E26" s="89"/>
      <c r="F26" s="89"/>
      <c r="G26" s="89"/>
      <c r="H26" s="89"/>
      <c r="I26" s="89"/>
    </row>
    <row r="27" spans="1:10" ht="31.5">
      <c r="A27" s="85" t="s">
        <v>116</v>
      </c>
      <c r="B27" s="83">
        <v>230</v>
      </c>
      <c r="C27" s="90"/>
      <c r="D27" s="88">
        <f t="shared" si="0"/>
        <v>130560</v>
      </c>
      <c r="E27" s="89">
        <v>130560</v>
      </c>
      <c r="F27" s="89"/>
      <c r="G27" s="89"/>
      <c r="H27" s="89"/>
      <c r="I27" s="89"/>
    </row>
    <row r="28" spans="1:10" ht="15.75">
      <c r="A28" s="85" t="s">
        <v>32</v>
      </c>
      <c r="B28" s="85"/>
      <c r="C28" s="90"/>
      <c r="D28" s="88">
        <f t="shared" si="0"/>
        <v>0</v>
      </c>
      <c r="E28" s="89"/>
      <c r="F28" s="89"/>
      <c r="G28" s="89"/>
      <c r="H28" s="89"/>
      <c r="I28" s="89"/>
    </row>
    <row r="29" spans="1:10" ht="47.25">
      <c r="A29" s="85" t="s">
        <v>127</v>
      </c>
      <c r="B29" s="83">
        <v>240</v>
      </c>
      <c r="C29" s="90"/>
      <c r="D29" s="88">
        <f t="shared" si="0"/>
        <v>0</v>
      </c>
      <c r="E29" s="89"/>
      <c r="F29" s="89"/>
      <c r="G29" s="89"/>
      <c r="H29" s="89"/>
      <c r="I29" s="89"/>
    </row>
    <row r="30" spans="1:10" ht="47.25">
      <c r="A30" s="85" t="s">
        <v>117</v>
      </c>
      <c r="B30" s="83">
        <v>250</v>
      </c>
      <c r="C30" s="90"/>
      <c r="D30" s="88">
        <f t="shared" si="0"/>
        <v>0</v>
      </c>
      <c r="E30" s="89"/>
      <c r="F30" s="89"/>
      <c r="G30" s="89"/>
      <c r="H30" s="89"/>
      <c r="I30" s="89"/>
    </row>
    <row r="31" spans="1:10" ht="31.5">
      <c r="A31" s="85" t="s">
        <v>118</v>
      </c>
      <c r="B31" s="83">
        <v>260</v>
      </c>
      <c r="C31" s="81"/>
      <c r="D31" s="88">
        <f>E31+F31+G31+H31</f>
        <v>7923719.1899999995</v>
      </c>
      <c r="E31" s="89">
        <v>2320956.38</v>
      </c>
      <c r="F31" s="89">
        <v>1179606</v>
      </c>
      <c r="G31" s="89">
        <v>0</v>
      </c>
      <c r="H31" s="89">
        <f>H20</f>
        <v>4423156.8099999996</v>
      </c>
      <c r="I31" s="89"/>
    </row>
    <row r="32" spans="1:10" ht="31.5">
      <c r="A32" s="85" t="s">
        <v>119</v>
      </c>
      <c r="B32" s="83">
        <v>300</v>
      </c>
      <c r="C32" s="81" t="s">
        <v>106</v>
      </c>
      <c r="D32" s="88">
        <f t="shared" si="0"/>
        <v>0</v>
      </c>
      <c r="E32" s="89"/>
      <c r="F32" s="89"/>
      <c r="G32" s="89"/>
      <c r="H32" s="89"/>
      <c r="I32" s="89"/>
    </row>
    <row r="33" spans="1:9" ht="15.75">
      <c r="A33" s="85" t="s">
        <v>32</v>
      </c>
      <c r="B33" s="83"/>
      <c r="C33" s="81"/>
      <c r="D33" s="88">
        <f t="shared" si="0"/>
        <v>0</v>
      </c>
      <c r="E33" s="89"/>
      <c r="F33" s="89"/>
      <c r="G33" s="89"/>
      <c r="H33" s="89"/>
      <c r="I33" s="89"/>
    </row>
    <row r="34" spans="1:9" ht="31.5">
      <c r="A34" s="85" t="s">
        <v>128</v>
      </c>
      <c r="B34" s="83">
        <v>310</v>
      </c>
      <c r="C34" s="90"/>
      <c r="D34" s="88">
        <f t="shared" si="0"/>
        <v>0</v>
      </c>
      <c r="E34" s="89"/>
      <c r="F34" s="89"/>
      <c r="G34" s="89"/>
      <c r="H34" s="89"/>
      <c r="I34" s="89"/>
    </row>
    <row r="35" spans="1:9" ht="15.75">
      <c r="A35" s="85" t="s">
        <v>120</v>
      </c>
      <c r="B35" s="83">
        <v>320</v>
      </c>
      <c r="C35" s="90"/>
      <c r="D35" s="88">
        <f t="shared" si="0"/>
        <v>0</v>
      </c>
      <c r="E35" s="89"/>
      <c r="F35" s="89"/>
      <c r="G35" s="89"/>
      <c r="H35" s="89"/>
      <c r="I35" s="89"/>
    </row>
    <row r="36" spans="1:9" ht="31.5">
      <c r="A36" s="85" t="s">
        <v>121</v>
      </c>
      <c r="B36" s="83">
        <v>400</v>
      </c>
      <c r="C36" s="90"/>
      <c r="D36" s="88">
        <f t="shared" si="0"/>
        <v>0</v>
      </c>
      <c r="E36" s="89"/>
      <c r="F36" s="89"/>
      <c r="G36" s="89"/>
      <c r="H36" s="89"/>
      <c r="I36" s="89"/>
    </row>
    <row r="37" spans="1:9" ht="15.75">
      <c r="A37" s="85" t="s">
        <v>32</v>
      </c>
      <c r="B37" s="83"/>
      <c r="C37" s="90"/>
      <c r="D37" s="88">
        <f t="shared" si="0"/>
        <v>0</v>
      </c>
      <c r="E37" s="89"/>
      <c r="F37" s="89"/>
      <c r="G37" s="89"/>
      <c r="H37" s="89"/>
      <c r="I37" s="89"/>
    </row>
    <row r="38" spans="1:9" ht="31.5">
      <c r="A38" s="85" t="s">
        <v>122</v>
      </c>
      <c r="B38" s="83">
        <v>410</v>
      </c>
      <c r="C38" s="90"/>
      <c r="D38" s="88">
        <f t="shared" si="0"/>
        <v>0</v>
      </c>
      <c r="E38" s="89"/>
      <c r="F38" s="89"/>
      <c r="G38" s="89"/>
      <c r="H38" s="89"/>
      <c r="I38" s="89"/>
    </row>
    <row r="39" spans="1:9" ht="15.75">
      <c r="A39" s="85" t="s">
        <v>123</v>
      </c>
      <c r="B39" s="83">
        <v>420</v>
      </c>
      <c r="C39" s="90"/>
      <c r="D39" s="88">
        <f t="shared" si="0"/>
        <v>0</v>
      </c>
      <c r="E39" s="89"/>
      <c r="F39" s="89"/>
      <c r="G39" s="89"/>
      <c r="H39" s="89"/>
      <c r="I39" s="89"/>
    </row>
    <row r="40" spans="1:9" ht="31.5">
      <c r="A40" s="85" t="s">
        <v>124</v>
      </c>
      <c r="B40" s="81">
        <v>500</v>
      </c>
      <c r="C40" s="81" t="s">
        <v>79</v>
      </c>
      <c r="D40" s="88">
        <v>591655</v>
      </c>
      <c r="E40" s="92"/>
      <c r="F40" s="92"/>
      <c r="G40" s="92"/>
      <c r="H40" s="92">
        <f>D40</f>
        <v>591655</v>
      </c>
      <c r="I40" s="92"/>
    </row>
    <row r="41" spans="1:9" ht="31.5">
      <c r="A41" s="85" t="s">
        <v>125</v>
      </c>
      <c r="B41" s="83">
        <v>600</v>
      </c>
      <c r="C41" s="81" t="s">
        <v>106</v>
      </c>
      <c r="D41" s="88">
        <f t="shared" si="0"/>
        <v>0</v>
      </c>
      <c r="E41" s="89"/>
      <c r="F41" s="89"/>
      <c r="G41" s="89"/>
      <c r="H41" s="89"/>
      <c r="I41" s="89"/>
    </row>
    <row r="42" spans="1:9" ht="31.5">
      <c r="A42" s="85" t="s">
        <v>129</v>
      </c>
      <c r="B42" s="83"/>
      <c r="C42" s="81"/>
      <c r="D42" s="88">
        <f t="shared" si="0"/>
        <v>0</v>
      </c>
      <c r="E42" s="89"/>
      <c r="F42" s="89"/>
      <c r="G42" s="89"/>
      <c r="H42" s="89"/>
      <c r="I42" s="89"/>
    </row>
    <row r="43" spans="1:9" s="15" customFormat="1" ht="15.75">
      <c r="A43" s="29"/>
      <c r="B43" s="31"/>
      <c r="C43" s="32"/>
      <c r="D43" s="33"/>
      <c r="E43" s="33"/>
      <c r="F43" s="33"/>
      <c r="G43" s="33"/>
      <c r="H43" s="33"/>
      <c r="I43" s="33"/>
    </row>
    <row r="44" spans="1:9" s="15" customFormat="1" ht="18.75">
      <c r="A44" s="201" t="s">
        <v>132</v>
      </c>
      <c r="B44" s="202"/>
      <c r="C44" s="202"/>
      <c r="D44" s="202"/>
      <c r="E44" s="202"/>
      <c r="F44" s="202"/>
      <c r="G44" s="202"/>
      <c r="H44" s="202"/>
      <c r="I44" s="202"/>
    </row>
    <row r="45" spans="1:9" s="15" customFormat="1" ht="18.75">
      <c r="A45" s="199" t="s">
        <v>131</v>
      </c>
      <c r="B45" s="200"/>
      <c r="C45" s="200"/>
      <c r="D45" s="200"/>
      <c r="E45" s="200"/>
      <c r="F45" s="200"/>
      <c r="G45" s="200"/>
      <c r="H45" s="200"/>
      <c r="I45" s="200"/>
    </row>
    <row r="46" spans="1:9" s="15" customFormat="1" ht="18.75">
      <c r="A46" s="199" t="s">
        <v>130</v>
      </c>
      <c r="B46" s="200"/>
      <c r="C46" s="200"/>
      <c r="D46" s="200"/>
      <c r="E46" s="200"/>
      <c r="F46" s="200"/>
      <c r="G46" s="200"/>
      <c r="H46" s="200"/>
      <c r="I46" s="200"/>
    </row>
    <row r="47" spans="1:9">
      <c r="D47"/>
      <c r="E47"/>
      <c r="F47"/>
      <c r="G47"/>
      <c r="H47"/>
    </row>
    <row r="48" spans="1:9">
      <c r="D48"/>
      <c r="E48"/>
      <c r="F48"/>
      <c r="G48"/>
      <c r="H48"/>
    </row>
    <row r="49" spans="4:8">
      <c r="D49"/>
      <c r="E49"/>
      <c r="F49"/>
      <c r="G49"/>
      <c r="H49"/>
    </row>
    <row r="50" spans="4:8">
      <c r="D50"/>
      <c r="E50"/>
      <c r="F50"/>
      <c r="G50"/>
      <c r="H50"/>
    </row>
    <row r="51" spans="4:8">
      <c r="D51"/>
      <c r="E51"/>
      <c r="F51"/>
      <c r="G51"/>
      <c r="H51"/>
    </row>
    <row r="52" spans="4:8">
      <c r="D52"/>
      <c r="E52"/>
      <c r="F52"/>
      <c r="G52"/>
      <c r="H52"/>
    </row>
    <row r="53" spans="4:8">
      <c r="D53"/>
      <c r="E53"/>
      <c r="F53"/>
      <c r="G53"/>
      <c r="H53"/>
    </row>
    <row r="54" spans="4:8">
      <c r="D54"/>
      <c r="E54"/>
      <c r="F54"/>
      <c r="G54"/>
      <c r="H54"/>
    </row>
    <row r="55" spans="4:8">
      <c r="D55"/>
      <c r="E55"/>
      <c r="F55"/>
      <c r="G55"/>
      <c r="H55"/>
    </row>
    <row r="56" spans="4:8">
      <c r="D56"/>
      <c r="E56"/>
      <c r="F56"/>
      <c r="G56"/>
      <c r="H56"/>
    </row>
    <row r="57" spans="4:8">
      <c r="D57"/>
      <c r="E57"/>
      <c r="F57"/>
      <c r="G57"/>
      <c r="H57"/>
    </row>
    <row r="58" spans="4:8">
      <c r="D58"/>
      <c r="E58"/>
      <c r="F58"/>
      <c r="G58"/>
      <c r="H58"/>
    </row>
    <row r="59" spans="4:8">
      <c r="D59"/>
      <c r="E59"/>
      <c r="F59"/>
      <c r="G59"/>
      <c r="H59"/>
    </row>
    <row r="60" spans="4:8">
      <c r="D60"/>
      <c r="E60"/>
      <c r="F60"/>
      <c r="G60"/>
      <c r="H60"/>
    </row>
    <row r="61" spans="4:8">
      <c r="D61"/>
      <c r="E61"/>
      <c r="F61"/>
      <c r="G61"/>
      <c r="H61"/>
    </row>
    <row r="62" spans="4:8">
      <c r="D62"/>
      <c r="E62"/>
      <c r="F62"/>
      <c r="G62"/>
      <c r="H62"/>
    </row>
    <row r="63" spans="4:8">
      <c r="D63"/>
      <c r="E63"/>
      <c r="F63"/>
      <c r="G63"/>
      <c r="H63"/>
    </row>
    <row r="64" spans="4:8">
      <c r="D64"/>
      <c r="E64"/>
      <c r="F64"/>
      <c r="G64"/>
      <c r="H64"/>
    </row>
    <row r="65" spans="4:8">
      <c r="D65"/>
      <c r="E65"/>
      <c r="F65"/>
      <c r="G65"/>
      <c r="H65"/>
    </row>
    <row r="66" spans="4:8">
      <c r="D66"/>
      <c r="E66"/>
      <c r="F66"/>
      <c r="G66"/>
      <c r="H66"/>
    </row>
    <row r="67" spans="4:8">
      <c r="D67"/>
      <c r="E67"/>
      <c r="F67"/>
      <c r="G67"/>
      <c r="H67"/>
    </row>
    <row r="68" spans="4:8">
      <c r="D68"/>
      <c r="E68"/>
      <c r="F68"/>
      <c r="G68"/>
      <c r="H68"/>
    </row>
    <row r="69" spans="4:8">
      <c r="D69"/>
      <c r="E69"/>
      <c r="F69"/>
      <c r="G69"/>
      <c r="H69"/>
    </row>
    <row r="70" spans="4:8">
      <c r="D70"/>
      <c r="E70"/>
      <c r="F70"/>
      <c r="G70"/>
      <c r="H70"/>
    </row>
    <row r="71" spans="4:8">
      <c r="D71"/>
      <c r="E71"/>
      <c r="F71"/>
      <c r="G71"/>
      <c r="H71"/>
    </row>
    <row r="72" spans="4:8">
      <c r="D72"/>
      <c r="E72"/>
      <c r="F72"/>
      <c r="G72"/>
      <c r="H72"/>
    </row>
    <row r="73" spans="4:8">
      <c r="D73"/>
      <c r="E73"/>
      <c r="F73"/>
      <c r="G73"/>
      <c r="H73"/>
    </row>
    <row r="74" spans="4:8">
      <c r="D74"/>
      <c r="E74"/>
      <c r="F74"/>
      <c r="G74"/>
      <c r="H74"/>
    </row>
    <row r="75" spans="4:8">
      <c r="D75"/>
      <c r="E75"/>
      <c r="F75"/>
      <c r="G75"/>
      <c r="H75"/>
    </row>
    <row r="76" spans="4:8">
      <c r="D76"/>
      <c r="E76"/>
      <c r="F76"/>
      <c r="G76"/>
      <c r="H76"/>
    </row>
    <row r="77" spans="4:8">
      <c r="D77"/>
      <c r="E77"/>
      <c r="F77"/>
      <c r="G77"/>
      <c r="H77"/>
    </row>
    <row r="78" spans="4:8">
      <c r="D78"/>
      <c r="E78"/>
      <c r="F78"/>
      <c r="G78"/>
      <c r="H78"/>
    </row>
    <row r="79" spans="4:8">
      <c r="D79"/>
      <c r="E79"/>
      <c r="F79"/>
      <c r="G79"/>
      <c r="H79"/>
    </row>
    <row r="80" spans="4:8">
      <c r="D80"/>
      <c r="E80"/>
      <c r="F80"/>
      <c r="G80"/>
      <c r="H80"/>
    </row>
    <row r="81" spans="4:8">
      <c r="D81"/>
      <c r="E81"/>
      <c r="F81"/>
      <c r="G81"/>
      <c r="H81"/>
    </row>
    <row r="82" spans="4:8">
      <c r="D82"/>
      <c r="E82"/>
      <c r="F82"/>
      <c r="G82"/>
      <c r="H82"/>
    </row>
    <row r="83" spans="4:8">
      <c r="D83"/>
      <c r="E83"/>
      <c r="F83"/>
      <c r="G83"/>
      <c r="H83"/>
    </row>
    <row r="84" spans="4:8">
      <c r="D84"/>
      <c r="E84"/>
      <c r="F84"/>
      <c r="G84"/>
      <c r="H84"/>
    </row>
    <row r="85" spans="4:8">
      <c r="D85"/>
      <c r="E85"/>
      <c r="F85"/>
      <c r="G85"/>
      <c r="H85"/>
    </row>
    <row r="86" spans="4:8">
      <c r="D86"/>
      <c r="E86"/>
      <c r="F86"/>
      <c r="G86"/>
      <c r="H86"/>
    </row>
    <row r="87" spans="4:8">
      <c r="D87"/>
      <c r="E87"/>
      <c r="F87"/>
      <c r="G87"/>
      <c r="H87"/>
    </row>
    <row r="88" spans="4:8">
      <c r="D88"/>
      <c r="E88"/>
      <c r="F88"/>
      <c r="G88"/>
      <c r="H88"/>
    </row>
    <row r="89" spans="4:8">
      <c r="D89"/>
      <c r="E89"/>
      <c r="F89"/>
      <c r="G89"/>
      <c r="H89"/>
    </row>
    <row r="90" spans="4:8">
      <c r="D90"/>
      <c r="E90"/>
      <c r="F90"/>
      <c r="G90"/>
      <c r="H90"/>
    </row>
    <row r="91" spans="4:8">
      <c r="D91"/>
      <c r="E91"/>
      <c r="F91"/>
      <c r="G91"/>
      <c r="H91"/>
    </row>
    <row r="92" spans="4:8">
      <c r="D92"/>
      <c r="E92"/>
      <c r="F92"/>
      <c r="G92"/>
      <c r="H92"/>
    </row>
    <row r="93" spans="4:8">
      <c r="D93"/>
      <c r="E93"/>
      <c r="F93"/>
      <c r="G93"/>
      <c r="H93"/>
    </row>
    <row r="94" spans="4:8">
      <c r="D94"/>
      <c r="E94"/>
      <c r="F94"/>
      <c r="G94"/>
      <c r="H94"/>
    </row>
    <row r="95" spans="4:8">
      <c r="D95"/>
      <c r="E95"/>
      <c r="F95"/>
      <c r="G95"/>
      <c r="H95"/>
    </row>
    <row r="96" spans="4:8">
      <c r="D96"/>
      <c r="E96"/>
      <c r="F96"/>
      <c r="G96"/>
      <c r="H96"/>
    </row>
    <row r="97" spans="4:8">
      <c r="D97"/>
      <c r="E97"/>
      <c r="F97"/>
      <c r="G97"/>
      <c r="H97"/>
    </row>
    <row r="98" spans="4:8">
      <c r="D98"/>
      <c r="E98"/>
      <c r="F98"/>
      <c r="G98"/>
      <c r="H98"/>
    </row>
    <row r="99" spans="4:8">
      <c r="D99"/>
      <c r="E99"/>
      <c r="F99"/>
      <c r="G99"/>
      <c r="H99"/>
    </row>
    <row r="100" spans="4:8">
      <c r="D100"/>
      <c r="E100"/>
      <c r="F100"/>
      <c r="G100"/>
      <c r="H100"/>
    </row>
    <row r="101" spans="4:8">
      <c r="D101"/>
      <c r="E101"/>
      <c r="F101"/>
      <c r="G101"/>
      <c r="H101"/>
    </row>
    <row r="102" spans="4:8">
      <c r="D102"/>
      <c r="E102"/>
      <c r="F102"/>
      <c r="G102"/>
      <c r="H102"/>
    </row>
    <row r="103" spans="4:8">
      <c r="D103"/>
      <c r="E103"/>
      <c r="F103"/>
      <c r="G103"/>
      <c r="H103"/>
    </row>
    <row r="104" spans="4:8">
      <c r="D104"/>
      <c r="E104"/>
      <c r="F104"/>
      <c r="G104"/>
      <c r="H104"/>
    </row>
    <row r="105" spans="4:8">
      <c r="D105"/>
      <c r="E105"/>
      <c r="F105"/>
      <c r="G105"/>
      <c r="H105"/>
    </row>
    <row r="106" spans="4:8">
      <c r="D106"/>
      <c r="E106"/>
      <c r="F106"/>
      <c r="G106"/>
      <c r="H106"/>
    </row>
    <row r="107" spans="4:8">
      <c r="D107"/>
      <c r="E107"/>
      <c r="F107"/>
      <c r="G107"/>
      <c r="H107"/>
    </row>
    <row r="108" spans="4:8">
      <c r="D108"/>
      <c r="E108"/>
      <c r="F108"/>
      <c r="G108"/>
      <c r="H108"/>
    </row>
    <row r="109" spans="4:8">
      <c r="D109"/>
      <c r="E109"/>
      <c r="F109"/>
      <c r="G109"/>
      <c r="H109"/>
    </row>
    <row r="110" spans="4:8">
      <c r="D110"/>
      <c r="E110"/>
      <c r="F110"/>
      <c r="G110"/>
      <c r="H110"/>
    </row>
    <row r="111" spans="4:8">
      <c r="D111"/>
      <c r="E111"/>
      <c r="F111"/>
      <c r="G111"/>
      <c r="H111"/>
    </row>
    <row r="112" spans="4:8">
      <c r="D112"/>
      <c r="E112"/>
      <c r="F112"/>
      <c r="G112"/>
      <c r="H112"/>
    </row>
    <row r="113" spans="4:8">
      <c r="D113"/>
      <c r="E113"/>
      <c r="F113"/>
      <c r="G113"/>
      <c r="H113"/>
    </row>
    <row r="114" spans="4:8">
      <c r="D114"/>
      <c r="E114"/>
      <c r="F114"/>
      <c r="G114"/>
      <c r="H114"/>
    </row>
    <row r="115" spans="4:8">
      <c r="D115"/>
      <c r="E115"/>
      <c r="F115"/>
      <c r="G115"/>
      <c r="H115"/>
    </row>
    <row r="116" spans="4:8">
      <c r="D116"/>
      <c r="E116"/>
      <c r="F116"/>
      <c r="G116"/>
      <c r="H116"/>
    </row>
    <row r="117" spans="4:8">
      <c r="D117"/>
      <c r="E117"/>
      <c r="F117"/>
      <c r="G117"/>
      <c r="H117"/>
    </row>
    <row r="118" spans="4:8">
      <c r="D118"/>
      <c r="E118"/>
      <c r="F118"/>
      <c r="G118"/>
      <c r="H118"/>
    </row>
    <row r="119" spans="4:8">
      <c r="D119"/>
      <c r="E119"/>
      <c r="F119"/>
      <c r="G119"/>
      <c r="H119"/>
    </row>
    <row r="120" spans="4:8">
      <c r="D120"/>
      <c r="E120"/>
      <c r="F120"/>
      <c r="G120"/>
      <c r="H120"/>
    </row>
    <row r="121" spans="4:8">
      <c r="D121"/>
      <c r="E121"/>
      <c r="F121"/>
      <c r="G121"/>
      <c r="H121"/>
    </row>
    <row r="122" spans="4:8">
      <c r="D122"/>
      <c r="E122"/>
      <c r="F122"/>
      <c r="G122"/>
      <c r="H122"/>
    </row>
    <row r="123" spans="4:8">
      <c r="D123"/>
      <c r="E123"/>
      <c r="F123"/>
      <c r="G123"/>
      <c r="H123"/>
    </row>
    <row r="124" spans="4:8">
      <c r="D124"/>
      <c r="E124"/>
      <c r="F124"/>
      <c r="G124"/>
      <c r="H124"/>
    </row>
  </sheetData>
  <mergeCells count="16">
    <mergeCell ref="A2:H2"/>
    <mergeCell ref="A45:I45"/>
    <mergeCell ref="A46:I46"/>
    <mergeCell ref="A44:I44"/>
    <mergeCell ref="A4:A9"/>
    <mergeCell ref="B4:B9"/>
    <mergeCell ref="C4:C9"/>
    <mergeCell ref="D4:I4"/>
    <mergeCell ref="D5:D9"/>
    <mergeCell ref="E5:I5"/>
    <mergeCell ref="E6:E9"/>
    <mergeCell ref="F6:F9"/>
    <mergeCell ref="G6:G9"/>
    <mergeCell ref="H6:I6"/>
    <mergeCell ref="H7:H9"/>
    <mergeCell ref="I7:I9"/>
  </mergeCells>
  <hyperlinks>
    <hyperlink ref="F6" r:id="rId1" display="consultantplus://offline/ref=07E31596CE68CCD0F11CCB1297DDC9C06A1875EDED610C04BF0A31FC08685DCA0BD6D01D2DC3oAFCK"/>
  </hyperlinks>
  <pageMargins left="0.39370078740157483" right="0" top="0" bottom="0" header="0.31496062992125984" footer="0.31496062992125984"/>
  <pageSetup paperSize="9" scale="7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E12" sqref="E12"/>
    </sheetView>
  </sheetViews>
  <sheetFormatPr defaultRowHeight="15"/>
  <cols>
    <col min="1" max="1" width="5.42578125" customWidth="1"/>
    <col min="2" max="2" width="55.7109375" customWidth="1"/>
    <col min="3" max="3" width="8" customWidth="1"/>
    <col min="4" max="4" width="11.85546875" customWidth="1"/>
    <col min="5" max="5" width="13.140625" customWidth="1"/>
  </cols>
  <sheetData>
    <row r="1" spans="1:5" ht="38.450000000000003" customHeight="1">
      <c r="A1" s="124" t="s">
        <v>133</v>
      </c>
      <c r="B1" s="205"/>
      <c r="C1" s="205"/>
      <c r="D1" s="205"/>
      <c r="E1" s="205"/>
    </row>
    <row r="3" spans="1:5" ht="47.25">
      <c r="A3" s="25" t="s">
        <v>2</v>
      </c>
      <c r="B3" s="27" t="s">
        <v>14</v>
      </c>
      <c r="C3" s="25" t="s">
        <v>159</v>
      </c>
      <c r="D3" s="25" t="s">
        <v>18</v>
      </c>
      <c r="E3" s="25" t="s">
        <v>19</v>
      </c>
    </row>
    <row r="4" spans="1:5" ht="15.75">
      <c r="A4" s="34">
        <v>1</v>
      </c>
      <c r="B4" s="34">
        <f>A4+1</f>
        <v>2</v>
      </c>
      <c r="C4" s="34">
        <f>B4+1</f>
        <v>3</v>
      </c>
      <c r="D4" s="34">
        <f>C4+1</f>
        <v>4</v>
      </c>
      <c r="E4" s="34">
        <f t="shared" ref="E4" si="0">D4+1</f>
        <v>5</v>
      </c>
    </row>
    <row r="5" spans="1:5" ht="63">
      <c r="A5" s="36">
        <v>1</v>
      </c>
      <c r="B5" s="35" t="s">
        <v>135</v>
      </c>
      <c r="C5" s="25" t="s">
        <v>134</v>
      </c>
      <c r="D5" s="25" t="s">
        <v>246</v>
      </c>
      <c r="E5" s="25" t="s">
        <v>270</v>
      </c>
    </row>
    <row r="6" spans="1:5" ht="50.45" customHeight="1">
      <c r="A6" s="36">
        <f>A5+1</f>
        <v>2</v>
      </c>
      <c r="B6" s="35" t="s">
        <v>136</v>
      </c>
      <c r="C6" s="25" t="s">
        <v>134</v>
      </c>
      <c r="D6" s="27">
        <v>0</v>
      </c>
      <c r="E6" s="27">
        <v>0</v>
      </c>
    </row>
    <row r="7" spans="1:5" ht="63">
      <c r="A7" s="36">
        <f t="shared" ref="A7:A21" si="1">A6+1</f>
        <v>3</v>
      </c>
      <c r="B7" s="35" t="s">
        <v>137</v>
      </c>
      <c r="C7" s="25" t="s">
        <v>134</v>
      </c>
      <c r="D7" s="27">
        <v>0</v>
      </c>
      <c r="E7" s="27">
        <v>0</v>
      </c>
    </row>
    <row r="8" spans="1:5" ht="47.25">
      <c r="A8" s="36">
        <f t="shared" si="1"/>
        <v>4</v>
      </c>
      <c r="B8" s="35" t="s">
        <v>138</v>
      </c>
      <c r="C8" s="25" t="s">
        <v>134</v>
      </c>
      <c r="D8" s="25" t="s">
        <v>247</v>
      </c>
      <c r="E8" s="25" t="s">
        <v>271</v>
      </c>
    </row>
    <row r="9" spans="1:5" ht="63">
      <c r="A9" s="36">
        <f t="shared" si="1"/>
        <v>5</v>
      </c>
      <c r="B9" s="35" t="s">
        <v>139</v>
      </c>
      <c r="C9" s="25" t="s">
        <v>134</v>
      </c>
      <c r="D9" s="27">
        <v>0</v>
      </c>
      <c r="E9" s="27">
        <v>0</v>
      </c>
    </row>
    <row r="10" spans="1:5" ht="63">
      <c r="A10" s="36">
        <f t="shared" si="1"/>
        <v>6</v>
      </c>
      <c r="B10" s="35" t="s">
        <v>140</v>
      </c>
      <c r="C10" s="25" t="s">
        <v>134</v>
      </c>
      <c r="D10" s="27">
        <v>0</v>
      </c>
      <c r="E10" s="27">
        <v>0</v>
      </c>
    </row>
    <row r="11" spans="1:5" ht="47.45" customHeight="1">
      <c r="A11" s="36">
        <f t="shared" si="1"/>
        <v>7</v>
      </c>
      <c r="B11" s="35" t="s">
        <v>141</v>
      </c>
      <c r="C11" s="25" t="s">
        <v>134</v>
      </c>
      <c r="D11" s="25" t="s">
        <v>248</v>
      </c>
      <c r="E11" s="25" t="s">
        <v>272</v>
      </c>
    </row>
    <row r="12" spans="1:5" ht="63">
      <c r="A12" s="36">
        <f t="shared" si="1"/>
        <v>8</v>
      </c>
      <c r="B12" s="35" t="s">
        <v>142</v>
      </c>
      <c r="C12" s="25" t="s">
        <v>134</v>
      </c>
      <c r="D12" s="27">
        <v>0</v>
      </c>
      <c r="E12" s="27">
        <v>0</v>
      </c>
    </row>
    <row r="13" spans="1:5" ht="64.150000000000006" customHeight="1">
      <c r="A13" s="36">
        <f t="shared" si="1"/>
        <v>9</v>
      </c>
      <c r="B13" s="35" t="s">
        <v>143</v>
      </c>
      <c r="C13" s="25" t="s">
        <v>134</v>
      </c>
      <c r="D13" s="27">
        <v>0</v>
      </c>
      <c r="E13" s="27">
        <v>0</v>
      </c>
    </row>
    <row r="14" spans="1:5" ht="47.25">
      <c r="A14" s="36">
        <f t="shared" si="1"/>
        <v>10</v>
      </c>
      <c r="B14" s="35" t="s">
        <v>144</v>
      </c>
      <c r="C14" s="25" t="s">
        <v>145</v>
      </c>
      <c r="D14" s="27">
        <v>4126.7</v>
      </c>
      <c r="E14" s="27">
        <v>4126.7</v>
      </c>
    </row>
    <row r="15" spans="1:5" ht="68.25" customHeight="1">
      <c r="A15" s="36">
        <f t="shared" si="1"/>
        <v>11</v>
      </c>
      <c r="B15" s="35" t="s">
        <v>146</v>
      </c>
      <c r="C15" s="25" t="s">
        <v>145</v>
      </c>
      <c r="D15" s="27">
        <v>0</v>
      </c>
      <c r="E15" s="27">
        <v>0</v>
      </c>
    </row>
    <row r="16" spans="1:5" ht="63">
      <c r="A16" s="36">
        <f t="shared" si="1"/>
        <v>12</v>
      </c>
      <c r="B16" s="35" t="s">
        <v>147</v>
      </c>
      <c r="C16" s="25" t="s">
        <v>145</v>
      </c>
      <c r="D16" s="27">
        <v>0</v>
      </c>
      <c r="E16" s="27">
        <v>0</v>
      </c>
    </row>
    <row r="17" spans="1:7" ht="47.25">
      <c r="A17" s="36">
        <f t="shared" si="1"/>
        <v>13</v>
      </c>
      <c r="B17" s="35" t="s">
        <v>148</v>
      </c>
      <c r="C17" s="25" t="s">
        <v>145</v>
      </c>
      <c r="D17" s="27">
        <v>0</v>
      </c>
      <c r="E17" s="27">
        <v>0</v>
      </c>
    </row>
    <row r="18" spans="1:7" ht="47.25">
      <c r="A18" s="36">
        <f t="shared" si="1"/>
        <v>14</v>
      </c>
      <c r="B18" s="35" t="s">
        <v>150</v>
      </c>
      <c r="C18" s="25" t="s">
        <v>149</v>
      </c>
      <c r="D18" s="27">
        <v>2</v>
      </c>
      <c r="E18" s="27">
        <v>2</v>
      </c>
    </row>
    <row r="19" spans="1:7" ht="63">
      <c r="A19" s="36">
        <f>A18+1</f>
        <v>15</v>
      </c>
      <c r="B19" s="43" t="s">
        <v>153</v>
      </c>
      <c r="C19" s="25" t="s">
        <v>134</v>
      </c>
      <c r="D19" s="60">
        <v>0</v>
      </c>
      <c r="E19" s="60">
        <v>0</v>
      </c>
    </row>
    <row r="20" spans="1:7" ht="63.6" customHeight="1">
      <c r="A20" s="36">
        <f>A19+1</f>
        <v>16</v>
      </c>
      <c r="B20" s="35" t="s">
        <v>151</v>
      </c>
      <c r="C20" s="25" t="s">
        <v>134</v>
      </c>
      <c r="D20" s="27">
        <v>0</v>
      </c>
      <c r="E20" s="27">
        <v>0</v>
      </c>
    </row>
    <row r="21" spans="1:7" ht="78.75">
      <c r="A21" s="36">
        <f t="shared" si="1"/>
        <v>17</v>
      </c>
      <c r="B21" s="35" t="s">
        <v>152</v>
      </c>
      <c r="C21" s="25" t="s">
        <v>134</v>
      </c>
      <c r="D21" s="27">
        <v>0</v>
      </c>
      <c r="E21" s="27">
        <v>0</v>
      </c>
    </row>
    <row r="22" spans="1:7" s="15" customFormat="1" ht="15.75">
      <c r="A22" s="37"/>
      <c r="B22" s="38"/>
      <c r="C22" s="31"/>
      <c r="D22" s="39"/>
      <c r="E22" s="39"/>
    </row>
    <row r="23" spans="1:7" s="15" customFormat="1" ht="15.75">
      <c r="A23" s="37" t="s">
        <v>154</v>
      </c>
      <c r="B23" s="41" t="s">
        <v>155</v>
      </c>
      <c r="C23" s="31"/>
      <c r="D23" s="39"/>
      <c r="E23" s="39"/>
    </row>
    <row r="24" spans="1:7" s="15" customFormat="1" ht="15.75">
      <c r="A24" s="37"/>
      <c r="B24" s="41"/>
      <c r="C24" s="31"/>
      <c r="D24" s="39"/>
      <c r="E24" s="39"/>
      <c r="F24" s="55"/>
      <c r="G24" s="55"/>
    </row>
    <row r="25" spans="1:7" s="15" customFormat="1" ht="15.75">
      <c r="A25" s="37"/>
      <c r="B25" s="38"/>
      <c r="C25" s="31"/>
      <c r="D25" s="39"/>
      <c r="E25" s="39"/>
      <c r="F25" s="55"/>
      <c r="G25" s="55"/>
    </row>
    <row r="26" spans="1:7" s="15" customFormat="1" ht="15.75">
      <c r="A26" s="41" t="s">
        <v>156</v>
      </c>
      <c r="B26" s="38"/>
      <c r="C26" s="42"/>
      <c r="D26" s="39"/>
      <c r="E26" s="39" t="s">
        <v>188</v>
      </c>
      <c r="F26" s="55"/>
      <c r="G26" s="55"/>
    </row>
    <row r="27" spans="1:7" s="15" customFormat="1" ht="15.75">
      <c r="A27" s="41" t="s">
        <v>157</v>
      </c>
      <c r="B27" s="38"/>
      <c r="C27" s="40"/>
      <c r="D27" s="39"/>
      <c r="E27" s="39"/>
      <c r="F27" s="55"/>
      <c r="G27" s="55"/>
    </row>
    <row r="28" spans="1:7" s="15" customFormat="1" ht="15.75">
      <c r="A28" s="56"/>
      <c r="B28" s="55"/>
      <c r="C28" s="55"/>
      <c r="D28" s="55"/>
      <c r="E28" s="55"/>
      <c r="F28" s="55"/>
      <c r="G28" s="55"/>
    </row>
    <row r="29" spans="1:7" s="15" customFormat="1" ht="15.75">
      <c r="A29" s="41" t="s">
        <v>158</v>
      </c>
      <c r="B29" s="55"/>
      <c r="C29" s="55"/>
      <c r="D29" s="57"/>
      <c r="E29" s="57" t="s">
        <v>189</v>
      </c>
      <c r="F29" s="57"/>
      <c r="G29" s="55"/>
    </row>
    <row r="30" spans="1:7" ht="15.75">
      <c r="A30" s="41" t="s">
        <v>157</v>
      </c>
      <c r="B30" s="58"/>
      <c r="C30" s="58"/>
      <c r="D30" s="58"/>
      <c r="E30" s="58"/>
      <c r="F30" s="58"/>
      <c r="G30" s="58"/>
    </row>
    <row r="31" spans="1:7" ht="15.75">
      <c r="A31" s="59"/>
      <c r="B31" s="58"/>
      <c r="C31" s="58"/>
      <c r="D31" s="58"/>
      <c r="E31" s="58"/>
      <c r="F31" s="58"/>
      <c r="G31" s="58"/>
    </row>
    <row r="32" spans="1:7" ht="15.75">
      <c r="A32" s="41"/>
      <c r="B32" s="58"/>
      <c r="C32" s="58"/>
      <c r="D32" s="58"/>
      <c r="E32" s="58"/>
      <c r="F32" s="58"/>
      <c r="G32" s="58"/>
    </row>
    <row r="33" spans="2:2" ht="18.75">
      <c r="B33" s="20"/>
    </row>
    <row r="34" spans="2:2" ht="18.75">
      <c r="B34" s="20"/>
    </row>
    <row r="35" spans="2:2" ht="18.75">
      <c r="B35" s="20"/>
    </row>
  </sheetData>
  <mergeCells count="1">
    <mergeCell ref="A1:E1"/>
  </mergeCells>
  <pageMargins left="0.51181102362204722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Тутул</vt:lpstr>
      <vt:lpstr>1 Раздел 1.1-1.4</vt:lpstr>
      <vt:lpstr>1 Раздел 1.5</vt:lpstr>
      <vt:lpstr>2 Раздел 2.1</vt:lpstr>
      <vt:lpstr>2 Раздел 2.2-2.3</vt:lpstr>
      <vt:lpstr>2 Раздел 2.4</vt:lpstr>
      <vt:lpstr>3 Раздел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K12-Alexsandrova</dc:creator>
  <cp:lastModifiedBy>1</cp:lastModifiedBy>
  <cp:lastPrinted>2021-03-05T04:45:38Z</cp:lastPrinted>
  <dcterms:created xsi:type="dcterms:W3CDTF">2018-12-19T03:45:15Z</dcterms:created>
  <dcterms:modified xsi:type="dcterms:W3CDTF">2021-03-24T06:38:24Z</dcterms:modified>
</cp:coreProperties>
</file>